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/>
  <xr:revisionPtr revIDLastSave="0" documentId="8_{F34FC444-3B7F-4EF4-8D34-8E078F80F7D6}" xr6:coauthVersionLast="36" xr6:coauthVersionMax="36" xr10:uidLastSave="{00000000-0000-0000-0000-000000000000}"/>
  <bookViews>
    <workbookView xWindow="0" yWindow="0" windowWidth="24000" windowHeight="8385" activeTab="2" xr2:uid="{00000000-000D-0000-FFFF-FFFF00000000}"/>
  </bookViews>
  <sheets>
    <sheet name="CAPA" sheetId="7" r:id="rId1"/>
    <sheet name="INSTRUÇÕES" sheetId="8" r:id="rId2"/>
    <sheet name="PREÇO" sheetId="1" r:id="rId3"/>
    <sheet name="GARANTIA" sheetId="3" r:id="rId4"/>
    <sheet name="REQUISITOS VALORIZADOS" sheetId="4" r:id="rId5"/>
  </sheets>
  <externalReferences>
    <externalReference r:id="rId6"/>
  </externalReferences>
  <definedNames>
    <definedName name="_xlnm._FilterDatabase" localSheetId="2" hidden="1">PREÇO!$A$1:$C$73</definedName>
    <definedName name="_xlnm.Print_Area" localSheetId="0">CAPA!$A$1:$O$37</definedName>
    <definedName name="dur_anos">'[1]Proposta de Preços'!#REF!</definedName>
    <definedName name="dur_exploracao">'[1]Proposta de Preços'!#REF!</definedName>
    <definedName name="Dur_Prestacao_anos" localSheetId="1">#REF!</definedName>
    <definedName name="Dur_Prestacao_anos">#REF!</definedName>
    <definedName name="Dur_Prestacao_meses" localSheetId="1">#REF!</definedName>
    <definedName name="Dur_Prestacao_meses">#REF!</definedName>
    <definedName name="dur_transicao">'[1]Proposta de Preços'!#REF!</definedName>
    <definedName name="PP_Activs" localSheetId="1">#REF!</definedName>
    <definedName name="PP_Activs">#REF!</definedName>
    <definedName name="PP_Alt_config" localSheetId="1">#REF!</definedName>
    <definedName name="PP_Alt_config">#REF!</definedName>
    <definedName name="PP_Alt_local" localSheetId="1">#REF!</definedName>
    <definedName name="PP_Alt_local">#REF!</definedName>
    <definedName name="PP_Alt_term" localSheetId="1">#REF!</definedName>
    <definedName name="PP_Alt_term">#REF!</definedName>
    <definedName name="PP_Desactivs" localSheetId="1">#REF!</definedName>
    <definedName name="PP_Desactivs">#REF!</definedName>
    <definedName name="Preco_base" localSheetId="1">#REF!</definedName>
    <definedName name="Preco_base">#REF!</definedName>
    <definedName name="TT_Av_Mediad_1B" localSheetId="1">#REF!</definedName>
    <definedName name="TT_Av_Mediad_1B">#REF!</definedName>
    <definedName name="TT_Av_Mediad_1S" localSheetId="1">#REF!</definedName>
    <definedName name="TT_Av_Mediad_1S">#REF!</definedName>
    <definedName name="TT_Av_Mediad_2B" localSheetId="1">#REF!</definedName>
    <definedName name="TT_Av_Mediad_2B">#REF!</definedName>
    <definedName name="TT_Av_Mediad_3B" localSheetId="1">#REF!</definedName>
    <definedName name="TT_Av_Mediad_3B">#REF!</definedName>
    <definedName name="TT_Av_Mediad_4B" localSheetId="1">#REF!</definedName>
    <definedName name="TT_Av_Mediad_4B">#REF!</definedName>
    <definedName name="TT_Av_Mediad_5B" localSheetId="1">#REF!</definedName>
    <definedName name="TT_Av_Mediad_5B">#REF!</definedName>
    <definedName name="TT_Av_Mediad_6B" localSheetId="1">#REF!</definedName>
    <definedName name="TT_Av_Mediad_6B">#REF!</definedName>
    <definedName name="TT_Av_Mediad_7B" localSheetId="1">#REF!</definedName>
    <definedName name="TT_Av_Mediad_7B">#REF!</definedName>
    <definedName name="TT_Av_Mediadores" localSheetId="1">#REF!</definedName>
    <definedName name="TT_Av_Mediadores">#REF!</definedName>
    <definedName name="TT_Av_Mediadores_1s" localSheetId="1">#REF!</definedName>
    <definedName name="TT_Av_Mediadores_1s">#REF!</definedName>
    <definedName name="TT_horas" localSheetId="1">#REF!</definedName>
    <definedName name="TT_horas">#REF!</definedName>
    <definedName name="TT_Mediad_1B" localSheetId="1">#REF!</definedName>
    <definedName name="TT_Mediad_1B">#REF!</definedName>
    <definedName name="TT_Mediad_1S" localSheetId="1">#REF!</definedName>
    <definedName name="TT_Mediad_1S">#REF!</definedName>
    <definedName name="TT_Mediad_2B" localSheetId="1">#REF!</definedName>
    <definedName name="TT_Mediad_2B">#REF!</definedName>
    <definedName name="TT_Mediad_3B" localSheetId="1">#REF!</definedName>
    <definedName name="TT_Mediad_3B">#REF!</definedName>
    <definedName name="TT_Mediad_4B" localSheetId="1">#REF!</definedName>
    <definedName name="TT_Mediad_4B">#REF!</definedName>
    <definedName name="TT_Mediad_5B" localSheetId="1">#REF!</definedName>
    <definedName name="TT_Mediad_5B">#REF!</definedName>
    <definedName name="TT_Mediad_6B" localSheetId="1">#REF!</definedName>
    <definedName name="TT_Mediad_6B">#REF!</definedName>
    <definedName name="TT_Mediad_7B" localSheetId="1">#REF!</definedName>
    <definedName name="TT_Mediad_7B">#REF!</definedName>
    <definedName name="TT_Mediadores" localSheetId="1">#REF!</definedName>
    <definedName name="TT_Mediador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F175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2" i="1"/>
  <c r="F15" i="4"/>
  <c r="F14" i="4"/>
  <c r="F9" i="4"/>
  <c r="F10" i="4"/>
  <c r="F12" i="4"/>
  <c r="F13" i="4" s="1"/>
  <c r="F17" i="4"/>
  <c r="F18" i="4"/>
  <c r="F19" i="4"/>
  <c r="F21" i="4"/>
  <c r="F22" i="4"/>
  <c r="F23" i="4"/>
  <c r="F24" i="4"/>
  <c r="F26" i="4"/>
  <c r="F27" i="4"/>
  <c r="F28" i="4"/>
  <c r="F30" i="4"/>
  <c r="F31" i="4"/>
  <c r="F32" i="4"/>
  <c r="F33" i="4"/>
  <c r="F35" i="4"/>
  <c r="F36" i="4"/>
  <c r="F37" i="4"/>
  <c r="F39" i="4"/>
  <c r="F40" i="4"/>
  <c r="F41" i="4"/>
  <c r="F42" i="4"/>
  <c r="F43" i="4"/>
  <c r="F44" i="4"/>
  <c r="F46" i="4"/>
  <c r="F47" i="4"/>
  <c r="F49" i="4"/>
  <c r="F50" i="4" s="1"/>
  <c r="F51" i="4"/>
  <c r="F52" i="4"/>
  <c r="F54" i="4"/>
  <c r="F55" i="4"/>
  <c r="F56" i="4"/>
  <c r="F58" i="4"/>
  <c r="F59" i="4"/>
  <c r="F60" i="4"/>
  <c r="F61" i="4"/>
  <c r="F63" i="4"/>
  <c r="F64" i="4"/>
  <c r="F65" i="4"/>
  <c r="F67" i="4"/>
  <c r="F68" i="4"/>
  <c r="F69" i="4"/>
  <c r="F70" i="4"/>
  <c r="F72" i="4"/>
  <c r="F73" i="4"/>
  <c r="F74" i="4"/>
  <c r="F76" i="4"/>
  <c r="F77" i="4"/>
  <c r="F79" i="4"/>
  <c r="F80" i="4"/>
  <c r="F81" i="4"/>
  <c r="F83" i="4"/>
  <c r="F84" i="4"/>
  <c r="F85" i="4"/>
  <c r="F86" i="4"/>
  <c r="F88" i="4"/>
  <c r="F89" i="4"/>
  <c r="F90" i="4"/>
  <c r="F92" i="4"/>
  <c r="F93" i="4"/>
  <c r="F94" i="4"/>
  <c r="F95" i="4"/>
  <c r="F96" i="4"/>
  <c r="F97" i="4"/>
  <c r="F98" i="4"/>
  <c r="F99" i="4"/>
  <c r="F101" i="4"/>
  <c r="F102" i="4"/>
  <c r="F104" i="4"/>
  <c r="F105" i="4" s="1"/>
  <c r="F106" i="4"/>
  <c r="F107" i="4"/>
  <c r="F109" i="4"/>
  <c r="F111" i="4"/>
  <c r="F113" i="4"/>
  <c r="F114" i="4"/>
  <c r="F115" i="4"/>
  <c r="F116" i="4"/>
  <c r="F118" i="4"/>
  <c r="F119" i="4"/>
  <c r="F120" i="4"/>
  <c r="F122" i="4"/>
  <c r="F123" i="4"/>
  <c r="F124" i="4"/>
  <c r="F125" i="4"/>
  <c r="F127" i="4"/>
  <c r="F128" i="4"/>
  <c r="F129" i="4"/>
  <c r="F131" i="4"/>
  <c r="F132" i="4"/>
  <c r="F133" i="4"/>
  <c r="F135" i="4"/>
  <c r="F136" i="4"/>
  <c r="F137" i="4"/>
  <c r="F138" i="4"/>
  <c r="F139" i="4"/>
  <c r="F140" i="4"/>
  <c r="F141" i="4"/>
  <c r="F142" i="4"/>
  <c r="F144" i="4"/>
  <c r="F145" i="4"/>
  <c r="F147" i="4"/>
  <c r="F148" i="4" s="1"/>
  <c r="F149" i="4"/>
  <c r="F150" i="4"/>
  <c r="F152" i="4"/>
  <c r="F153" i="4"/>
  <c r="F154" i="4"/>
  <c r="F156" i="4"/>
  <c r="F157" i="4"/>
  <c r="F158" i="4"/>
  <c r="F159" i="4"/>
  <c r="F161" i="4"/>
  <c r="F162" i="4"/>
  <c r="F163" i="4"/>
  <c r="F165" i="4"/>
  <c r="F166" i="4" s="1"/>
  <c r="F167" i="4"/>
  <c r="F168" i="4" s="1"/>
  <c r="F169" i="4"/>
  <c r="F170" i="4" s="1"/>
  <c r="F171" i="4"/>
  <c r="F172" i="4"/>
  <c r="F173" i="4"/>
  <c r="F7" i="4"/>
  <c r="F3" i="4"/>
  <c r="F4" i="4"/>
  <c r="F5" i="4"/>
  <c r="F6" i="4"/>
  <c r="F2" i="4"/>
  <c r="F71" i="1" l="1"/>
  <c r="F174" i="4"/>
  <c r="F164" i="4"/>
  <c r="F143" i="4"/>
  <c r="F130" i="4"/>
  <c r="F160" i="4"/>
  <c r="F155" i="4"/>
  <c r="F151" i="4"/>
  <c r="F146" i="4"/>
  <c r="F134" i="4"/>
  <c r="F126" i="4"/>
  <c r="F121" i="4"/>
  <c r="F117" i="4"/>
  <c r="F100" i="4"/>
  <c r="F112" i="4"/>
  <c r="F108" i="4"/>
  <c r="F103" i="4"/>
  <c r="F91" i="4"/>
  <c r="F75" i="4"/>
  <c r="F87" i="4"/>
  <c r="F82" i="4"/>
  <c r="F78" i="4"/>
  <c r="F71" i="4"/>
  <c r="F53" i="4"/>
  <c r="F48" i="4"/>
  <c r="F38" i="4"/>
  <c r="F11" i="4"/>
  <c r="F16" i="4"/>
  <c r="F66" i="4"/>
  <c r="F62" i="4"/>
  <c r="F45" i="4"/>
  <c r="F29" i="4"/>
  <c r="F25" i="4"/>
  <c r="F57" i="4"/>
  <c r="F34" i="4"/>
  <c r="F20" i="4"/>
  <c r="F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50A362-8D29-470B-B4B9-5571DDF4CE21}" keepAlive="1" name="Consulta - Tabela1" description="Ligação à consulta 'Tabela1' no livro." type="5" refreshedVersion="6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<sst xmlns="http://schemas.openxmlformats.org/spreadsheetml/2006/main" count="348" uniqueCount="256">
  <si>
    <t>Instruções de Preenchimento</t>
  </si>
  <si>
    <t xml:space="preserve">1 - </t>
  </si>
  <si>
    <t xml:space="preserve">2 - </t>
  </si>
  <si>
    <r>
      <t xml:space="preserve">Na folha "PREÇO", é necessário preencher </t>
    </r>
    <r>
      <rPr>
        <b/>
        <sz val="10"/>
        <rFont val="Cambria"/>
        <family val="1"/>
      </rPr>
      <t>TODAS</t>
    </r>
    <r>
      <rPr>
        <sz val="10"/>
        <rFont val="Cambria"/>
        <family val="1"/>
      </rPr>
      <t xml:space="preserve"> as células apresentadas a laranja na seção "Preço Unitário Proposto s/IVA", na coluna F, e na seção "Percentagem a aplicar sobre o valor médio da encomenda", na coluna G (quando aplicável).</t>
    </r>
  </si>
  <si>
    <t xml:space="preserve">3 - </t>
  </si>
  <si>
    <t>Na folha "PREÇO", a coluna G, quando disponível, deve ser preenchida com a percentagem a aplicar, com 3 casas decimais, na forma extensa (ex: 1% deve ser expresso como 0,010 // 0,5% deve ser expresso como 0,005)</t>
  </si>
  <si>
    <t>Todos os preços são preenchidos sem IVA.</t>
  </si>
  <si>
    <t xml:space="preserve">4 - </t>
  </si>
  <si>
    <t>Na folha "Garantia" é necessário preencher a célula apresentada a laranja na coluna B e apenas essa.</t>
  </si>
  <si>
    <t xml:space="preserve">5 - </t>
  </si>
  <si>
    <t>Item</t>
  </si>
  <si>
    <t>Descrição</t>
  </si>
  <si>
    <t>Preço base unitário S/ IVA</t>
  </si>
  <si>
    <t>Quantidade estimada</t>
  </si>
  <si>
    <t>PREÇO UNITÁRIO PROPOSTO S/IVA</t>
  </si>
  <si>
    <t>VALORAÇÃO CONCORRENCIAL DOS BENS</t>
  </si>
  <si>
    <t>1.1</t>
  </si>
  <si>
    <t>Processador DSP grande</t>
  </si>
  <si>
    <t>1.2</t>
  </si>
  <si>
    <t xml:space="preserve">Placa de entrada áudio </t>
  </si>
  <si>
    <t>1.3</t>
  </si>
  <si>
    <t xml:space="preserve">Placa de saída áudio </t>
  </si>
  <si>
    <t>1.4</t>
  </si>
  <si>
    <t>Base de microfone</t>
  </si>
  <si>
    <t>1.5</t>
  </si>
  <si>
    <t xml:space="preserve">Microfone Gooseneck </t>
  </si>
  <si>
    <t>1.6</t>
  </si>
  <si>
    <t xml:space="preserve">Suporte de chão para microfones </t>
  </si>
  <si>
    <t>1.7</t>
  </si>
  <si>
    <t>1.8</t>
  </si>
  <si>
    <t>Amplificador de potência</t>
  </si>
  <si>
    <t>1.9</t>
  </si>
  <si>
    <t xml:space="preserve">Colunas de som 2 vias </t>
  </si>
  <si>
    <t>1.10</t>
  </si>
  <si>
    <t xml:space="preserve">Bastidor 19" </t>
  </si>
  <si>
    <t>1.11</t>
  </si>
  <si>
    <t>Kit de Cablagem</t>
  </si>
  <si>
    <t>2.1</t>
  </si>
  <si>
    <t>Processador DSP pequeno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</si>
  <si>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</si>
  <si>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</si>
  <si>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</si>
  <si>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</si>
  <si>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</si>
  <si>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</si>
  <si>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</si>
  <si>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</si>
  <si>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</si>
  <si>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</si>
  <si>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</si>
  <si>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</si>
  <si>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</si>
  <si>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</si>
  <si>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</si>
  <si>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 xml:space="preserve">Acessórios Bastidor 19" 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</si>
  <si>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</si>
  <si>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</si>
  <si>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</si>
  <si>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</si>
  <si>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</si>
  <si>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</si>
  <si>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</si>
  <si>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</si>
  <si>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</si>
  <si>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</si>
  <si>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</si>
  <si>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</si>
  <si>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</si>
  <si>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Microfone com alta-voz</t>
  </si>
  <si>
    <t>6.1</t>
  </si>
  <si>
    <t>6.2</t>
  </si>
  <si>
    <t>6.3</t>
  </si>
  <si>
    <t>6.4</t>
  </si>
  <si>
    <t>6.5</t>
  </si>
  <si>
    <t>6.6</t>
  </si>
  <si>
    <t>Microfone digital de teto / parede</t>
  </si>
  <si>
    <t>6.7</t>
  </si>
  <si>
    <t>Colunas de som ativas</t>
  </si>
  <si>
    <t>6.8</t>
  </si>
  <si>
    <t>6.9</t>
  </si>
  <si>
    <t xml:space="preserve">Transmissor de sinal IN-Ear </t>
  </si>
  <si>
    <t>6.10</t>
  </si>
  <si>
    <t xml:space="preserve">Recetor de sinal In-Ear </t>
  </si>
  <si>
    <t>6.11</t>
  </si>
  <si>
    <t>7.1</t>
  </si>
  <si>
    <t>Montagem</t>
  </si>
  <si>
    <t>Programação</t>
  </si>
  <si>
    <t>Formação</t>
  </si>
  <si>
    <t>Kit de Acessórios</t>
  </si>
  <si>
    <t>Manutenção corretiva</t>
  </si>
  <si>
    <t>8.1</t>
  </si>
  <si>
    <t>8.2</t>
  </si>
  <si>
    <t>8.3</t>
  </si>
  <si>
    <t>8.4</t>
  </si>
  <si>
    <t>8.5</t>
  </si>
  <si>
    <t>TOTAL</t>
  </si>
  <si>
    <t>PONDERAÇÃO</t>
  </si>
  <si>
    <t>Células a preencher pelo concorrente</t>
  </si>
  <si>
    <t>PRAZO OBRIGATÓRIO</t>
  </si>
  <si>
    <t>PROPOSTA PRAZO DE GARANTIA</t>
  </si>
  <si>
    <t>VALOR</t>
  </si>
  <si>
    <t>ITEM</t>
  </si>
  <si>
    <t>REQUISITOS VALORIZADOS</t>
  </si>
  <si>
    <t>PONTUAÇÃO</t>
  </si>
  <si>
    <t>REQUISITO PROPOSTO PELO CONCORRENTE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</si>
  <si>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</si>
  <si>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</si>
  <si>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</si>
  <si>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</si>
  <si>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</si>
  <si>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</si>
  <si>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</si>
  <si>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</si>
  <si>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</si>
  <si>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</si>
  <si>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</si>
  <si>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</si>
  <si>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10 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</si>
  <si>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</si>
  <si>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</si>
  <si>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</si>
  <si>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</si>
  <si>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</si>
  <si>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</si>
  <si>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</si>
  <si>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</si>
  <si>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</si>
  <si>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</si>
  <si>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</si>
  <si>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</si>
  <si>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</si>
  <si>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</si>
  <si>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</si>
  <si>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</si>
  <si>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</si>
  <si>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</si>
  <si>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</si>
  <si>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</si>
  <si>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</si>
  <si>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</si>
  <si>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</si>
  <si>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</si>
  <si>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V97</t>
  </si>
  <si>
    <t>V38</t>
  </si>
  <si>
    <t>V39</t>
  </si>
  <si>
    <t>V40</t>
  </si>
  <si>
    <t>V41</t>
  </si>
  <si>
    <t>V42</t>
  </si>
  <si>
    <t>V43</t>
  </si>
  <si>
    <t>V44</t>
  </si>
  <si>
    <t>V45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</si>
  <si>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</si>
  <si>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</si>
  <si>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</si>
  <si>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</si>
  <si>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</si>
  <si>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</si>
  <si>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</si>
  <si>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</si>
  <si>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</si>
  <si>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</si>
  <si>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</si>
  <si>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</si>
  <si>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</si>
  <si>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</si>
  <si>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</si>
  <si>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</si>
  <si>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</si>
  <si>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</si>
  <si>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</si>
  <si>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</si>
  <si>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</si>
  <si>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</si>
  <si>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</si>
  <si>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</si>
  <si>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</si>
  <si>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</si>
  <si>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</si>
  <si>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</si>
  <si>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</si>
  <si>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</si>
  <si>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</si>
  <si>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</si>
  <si>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</si>
  <si>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</si>
  <si>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</si>
  <si>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</si>
  <si>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</si>
  <si>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</si>
  <si>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</si>
  <si>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</si>
  <si>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</si>
  <si>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</si>
  <si>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</si>
  <si>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</si>
  <si>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</si>
  <si>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</si>
  <si>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</si>
  <si>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</si>
  <si>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</si>
  <si>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</si>
  <si>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V98</t>
  </si>
  <si>
    <t>V99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</si>
  <si>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</si>
  <si>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</si>
  <si>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</si>
  <si>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</si>
  <si>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</si>
  <si>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</si>
  <si>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</si>
  <si>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</si>
  <si>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</si>
  <si>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</si>
  <si>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</si>
  <si>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</si>
  <si>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</si>
  <si>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</si>
  <si>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</si>
  <si>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</si>
  <si>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</si>
  <si>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</si>
  <si>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</si>
  <si>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</si>
  <si>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</si>
  <si>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</si>
  <si>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</si>
  <si>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</si>
  <si>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</si>
  <si>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</si>
  <si>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</si>
  <si>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</si>
  <si>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</si>
  <si>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</si>
  <si>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</si>
  <si>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Não</t>
  </si>
  <si>
    <t xml:space="preserve">Sim </t>
  </si>
  <si>
    <t>VALOR ATRIBUÍDO AO CONCORRENTE</t>
  </si>
  <si>
    <t>Os concorrentes apenas devem preencher as folhas "PREÇO", "GARANTIA" e "Requisitos Valorizados".</t>
  </si>
  <si>
    <t>Na folha "Requisitos Valorizados" é necessário preencher as células apresentadas a laranja na coluna E e apenas essas.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</si>
  <si>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</si>
  <si>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</si>
  <si>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</si>
  <si>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</si>
  <si>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</si>
  <si>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</si>
  <si>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</si>
  <si>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</si>
  <si>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</si>
  <si>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</si>
  <si>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</si>
  <si>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</si>
  <si>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Licença permanente de placa de som virtual Dante</t>
  </si>
  <si>
    <t>V37</t>
  </si>
  <si>
    <t>V46</t>
  </si>
  <si>
    <t>9.</t>
  </si>
  <si>
    <t>Mínimo de 3 anos de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</si>
</sst>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546D"/>
      <name val="Arial"/>
      <family val="2"/>
    </font>
    <font>
      <sz val="11"/>
      <color theme="0"/>
      <name val="Cambria"/>
      <family val="1"/>
    </font>
    <font>
      <sz val="10"/>
      <color theme="1"/>
      <name val="Cambria"/>
      <family val="1"/>
    </font>
    <font>
      <b/>
      <sz val="11"/>
      <name val="Cambria"/>
      <family val="1"/>
    </font>
    <font>
      <b/>
      <sz val="11"/>
      <color theme="0"/>
      <name val="Cambria"/>
      <family val="1"/>
    </font>
    <font>
      <b/>
      <sz val="10"/>
      <name val="Cambria"/>
      <family val="1"/>
    </font>
    <font>
      <sz val="10"/>
      <color theme="0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b/>
      <sz val="10"/>
      <color theme="1"/>
      <name val="Cambria"/>
      <family val="1"/>
    </font>
    <font>
      <b/>
      <u/>
      <sz val="10"/>
      <color theme="0"/>
      <name val="Cambria"/>
      <family val="1"/>
    </font>
    <font>
      <b/>
      <u/>
      <sz val="11"/>
      <color theme="0"/>
      <name val="Cambria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44" fontId="0" fillId="0" borderId="0" xfId="1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/>
    <xf numFmtId="0" fontId="2" fillId="0" borderId="0" xfId="3"/>
    <xf numFmtId="0" fontId="2" fillId="0" borderId="0" xfId="2"/>
    <xf numFmtId="164" fontId="0" fillId="0" borderId="0" xfId="0" applyNumberFormat="1"/>
    <xf numFmtId="164" fontId="0" fillId="0" borderId="0" xfId="1" applyNumberFormat="1" applyFo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/>
    </xf>
    <xf numFmtId="0" fontId="10" fillId="0" borderId="0" xfId="3" applyFont="1"/>
    <xf numFmtId="0" fontId="8" fillId="0" borderId="0" xfId="3" applyFont="1"/>
    <xf numFmtId="2" fontId="5" fillId="5" borderId="1" xfId="5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2" fontId="12" fillId="6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2" applyFont="1" applyAlignment="1">
      <alignment horizontal="left" vertical="center" wrapText="1"/>
    </xf>
    <xf numFmtId="9" fontId="11" fillId="7" borderId="1" xfId="5" applyFont="1" applyFill="1" applyBorder="1" applyAlignment="1">
      <alignment horizontal="center"/>
    </xf>
    <xf numFmtId="9" fontId="7" fillId="7" borderId="0" xfId="0" applyNumberFormat="1" applyFont="1" applyFill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10" fontId="5" fillId="6" borderId="0" xfId="5" applyNumberFormat="1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vertical="center" wrapText="1"/>
    </xf>
    <xf numFmtId="0" fontId="0" fillId="6" borderId="0" xfId="0" applyFill="1"/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vertical="center" wrapText="1"/>
    </xf>
    <xf numFmtId="0" fontId="5" fillId="6" borderId="0" xfId="0" applyFont="1" applyFill="1"/>
    <xf numFmtId="0" fontId="9" fillId="6" borderId="0" xfId="0" applyFont="1" applyFill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2" fontId="0" fillId="0" borderId="0" xfId="0" applyNumberFormat="1"/>
    <xf numFmtId="0" fontId="5" fillId="6" borderId="3" xfId="0" applyFont="1" applyFill="1" applyBorder="1" applyAlignment="1">
      <alignment wrapText="1"/>
    </xf>
    <xf numFmtId="0" fontId="0" fillId="8" borderId="0" xfId="0" applyFill="1"/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8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/>
    <xf numFmtId="0" fontId="10" fillId="0" borderId="0" xfId="2" applyFont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14" fillId="7" borderId="2" xfId="0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5" fillId="0" borderId="7" xfId="5" applyNumberFormat="1" applyFont="1" applyBorder="1" applyAlignment="1">
      <alignment horizontal="center" vertical="center" wrapText="1"/>
    </xf>
    <xf numFmtId="10" fontId="5" fillId="0" borderId="8" xfId="5" applyNumberFormat="1" applyFont="1" applyBorder="1" applyAlignment="1">
      <alignment horizontal="center" vertical="center" wrapText="1"/>
    </xf>
    <xf numFmtId="10" fontId="5" fillId="0" borderId="6" xfId="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">
    <cellStyle name="Moeda" xfId="1" builtinId="4"/>
    <cellStyle name="Moeda 2" xfId="4" xr:uid="{00000000-0005-0000-0000-000001000000}"/>
    <cellStyle name="Moeda 3" xfId="6" xr:uid="{5AC890D1-B0AD-45DF-BB89-D8722CC88034}"/>
    <cellStyle name="Normal" xfId="0" builtinId="0"/>
    <cellStyle name="Normal 2" xfId="2" xr:uid="{00000000-0005-0000-0000-000003000000}"/>
    <cellStyle name="Normal 2 2" xfId="3" xr:uid="{00000000-0005-0000-0000-000004000000}"/>
    <cellStyle name="Pe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258046</xdr:colOff>
      <xdr:row>30</xdr:row>
      <xdr:rowOff>17931</xdr:rowOff>
    </xdr:from>
    <xdr:to>
      <xdr:col>10</xdr:col>
      <xdr:colOff>593289</xdr:colOff>
      <xdr:row>33</xdr:row>
      <xdr:rowOff>98987</xdr:rowOff>
    </xdr:to>
    <xdr:sp macro="" textlink="">
      <xdr:nvSpPr>
        <xdr:cNvPr id="2" name="McK Da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8046" y="4780431"/>
          <a:ext cx="7161493" cy="557306"/>
        </a:xfrm>
        <a:prstGeom prst="rect">
          <a:avLst/>
        </a:prstGeom>
        <a:noFill/>
        <a:ln w="12700">
          <a:noFill/>
          <a:miter lim="800000"/>
          <a:headEnd type="none" w="sm" len="sm"/>
          <a:tailEnd type="none" w="sm" len="sm"/>
        </a:ln>
      </xdr:spPr>
      <xdr:txBody>
        <a:bodyPr wrap="square" lIns="0" tIns="0" rIns="0" bIns="0">
          <a:noAutofit/>
        </a:bodyPr>
        <a:lstStyle>
          <a:defPPr>
            <a:defRPr lang="en-US"/>
          </a:defPPr>
          <a:lvl1pPr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pPr algn="l" defTabSz="1044575" eaLnBrk="0" hangingPunct="0"/>
          <a:r>
            <a:rPr lang="pt-PT" sz="1700" b="1">
              <a:solidFill>
                <a:srgbClr val="009740"/>
              </a:solidFill>
            </a:rPr>
            <a:t>Anexo III</a:t>
          </a:r>
          <a:r>
            <a:rPr lang="pt-PT" sz="1700" b="1" baseline="0">
              <a:solidFill>
                <a:srgbClr val="009740"/>
              </a:solidFill>
            </a:rPr>
            <a:t> </a:t>
          </a:r>
          <a:r>
            <a:rPr lang="pt-PT" sz="1700" b="1">
              <a:solidFill>
                <a:srgbClr val="009740"/>
              </a:solidFill>
            </a:rPr>
            <a:t>- Modelo de proposta</a:t>
          </a:r>
          <a:endParaRPr lang="pt-PT" sz="1700" b="1" baseline="0">
            <a:solidFill>
              <a:srgbClr val="009740"/>
            </a:solidFill>
          </a:endParaRPr>
        </a:p>
        <a:p>
          <a:pPr algn="l" defTabSz="1044575" eaLnBrk="0" hangingPunct="0"/>
          <a:endParaRPr lang="pt-PT" sz="1700" b="1">
            <a:solidFill>
              <a:srgbClr val="009740"/>
            </a:solidFill>
          </a:endParaRPr>
        </a:p>
      </xdr:txBody>
    </xdr:sp>
    <xdr:clientData/>
  </xdr:twoCellAnchor>
  <xdr:twoCellAnchor>
    <xdr:from>
      <xdr:col>3</xdr:col>
      <xdr:colOff>37821</xdr:colOff>
      <xdr:row>10</xdr:row>
      <xdr:rowOff>68074</xdr:rowOff>
    </xdr:from>
    <xdr:to>
      <xdr:col>14</xdr:col>
      <xdr:colOff>593911</xdr:colOff>
      <xdr:row>10</xdr:row>
      <xdr:rowOff>68074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095221" y="1687324"/>
          <a:ext cx="8099890" cy="0"/>
        </a:xfrm>
        <a:prstGeom prst="line">
          <a:avLst/>
        </a:prstGeom>
        <a:noFill/>
        <a:ln w="57150">
          <a:solidFill>
            <a:srgbClr val="00974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endParaRPr lang="pt-PT"/>
        </a:p>
      </xdr:txBody>
    </xdr:sp>
    <xdr:clientData/>
  </xdr:twoCellAnchor>
  <xdr:twoCellAnchor>
    <xdr:from>
      <xdr:col>0</xdr:col>
      <xdr:colOff>71438</xdr:colOff>
      <xdr:row>36</xdr:row>
      <xdr:rowOff>56029</xdr:rowOff>
    </xdr:from>
    <xdr:to>
      <xdr:col>14</xdr:col>
      <xdr:colOff>560294</xdr:colOff>
      <xdr:row>36</xdr:row>
      <xdr:rowOff>74612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1438" y="5771029"/>
          <a:ext cx="10045606" cy="18583"/>
        </a:xfrm>
        <a:prstGeom prst="line">
          <a:avLst/>
        </a:prstGeom>
        <a:noFill/>
        <a:ln w="12700">
          <a:solidFill>
            <a:srgbClr val="00974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endParaRPr lang="pt-PT"/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6</xdr:col>
      <xdr:colOff>277813</xdr:colOff>
      <xdr:row>1</xdr:row>
      <xdr:rowOff>112712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95625" y="0"/>
          <a:ext cx="1296988" cy="274637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wrap="square" lIns="90000" tIns="46800" rIns="90000" bIns="46800">
          <a:spAutoFit/>
        </a:bodyPr>
        <a:lstStyle>
          <a:defPPr>
            <a:defRPr lang="en-US"/>
          </a:defPPr>
          <a:lvl1pPr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1pPr>
          <a:lvl2pPr marL="4572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2pPr>
          <a:lvl3pPr marL="9144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3pPr>
          <a:lvl4pPr marL="13716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4pPr>
          <a:lvl5pPr marL="18288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chemeClr val="tx1"/>
              </a:solidFill>
              <a:latin typeface="Tahoma" pitchFamily="34" charset="0"/>
              <a:ea typeface="+mn-ea"/>
              <a:cs typeface="+mn-cs"/>
            </a:defRPr>
          </a:lvl9pPr>
        </a:lstStyle>
        <a:p>
          <a:pPr algn="l"/>
          <a:endParaRPr lang="pt-PT"/>
        </a:p>
      </xdr:txBody>
    </xdr:sp>
    <xdr:clientData/>
  </xdr:twoCellAnchor>
  <xdr:twoCellAnchor>
    <xdr:from>
      <xdr:col>0</xdr:col>
      <xdr:colOff>271118</xdr:colOff>
      <xdr:row>21</xdr:row>
      <xdr:rowOff>40716</xdr:rowOff>
    </xdr:from>
    <xdr:to>
      <xdr:col>13</xdr:col>
      <xdr:colOff>555624</xdr:colOff>
      <xdr:row>30</xdr:row>
      <xdr:rowOff>95250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Grp="1" noChangeArrowheads="1"/>
        </xdr:cNvSpPr>
      </xdr:nvSpPr>
      <xdr:spPr bwMode="auto">
        <a:xfrm>
          <a:off x="271118" y="3374466"/>
          <a:ext cx="9158631" cy="1483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>
          <a:noAutofit/>
        </a:bodyPr>
        <a:lstStyle>
          <a:defPPr>
            <a:defRPr lang="en-US"/>
          </a:defPPr>
          <a:lvl1pPr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rgbClr val="00546D"/>
              </a:solidFill>
              <a:latin typeface="Tahoma" pitchFamily="34" charset="0"/>
            </a:defRPr>
          </a:lvl1pPr>
          <a:lvl2pPr marL="4572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rgbClr val="00546D"/>
              </a:solidFill>
              <a:latin typeface="Tahoma" pitchFamily="34" charset="0"/>
            </a:defRPr>
          </a:lvl2pPr>
          <a:lvl3pPr marL="9144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rgbClr val="00546D"/>
              </a:solidFill>
              <a:latin typeface="Tahoma" pitchFamily="34" charset="0"/>
            </a:defRPr>
          </a:lvl3pPr>
          <a:lvl4pPr marL="13716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rgbClr val="00546D"/>
              </a:solidFill>
              <a:latin typeface="Tahoma" pitchFamily="34" charset="0"/>
            </a:defRPr>
          </a:lvl4pPr>
          <a:lvl5pPr marL="1828800" algn="ctr" rtl="0" fontAlgn="base">
            <a:spcBef>
              <a:spcPct val="50000"/>
            </a:spcBef>
            <a:spcAft>
              <a:spcPct val="0"/>
            </a:spcAft>
            <a:defRPr sz="1200" kern="1200">
              <a:solidFill>
                <a:srgbClr val="00546D"/>
              </a:solidFill>
              <a:latin typeface="Tahoma" pitchFamily="34" charset="0"/>
            </a:defRPr>
          </a:lvl5pPr>
          <a:lvl6pPr marL="2286000" algn="l" defTabSz="914400" rtl="0" eaLnBrk="1" latinLnBrk="0" hangingPunct="1">
            <a:defRPr sz="1200" kern="1200">
              <a:solidFill>
                <a:srgbClr val="00546D"/>
              </a:solidFill>
              <a:latin typeface="Tahoma" pitchFamily="34" charset="0"/>
            </a:defRPr>
          </a:lvl6pPr>
          <a:lvl7pPr marL="2743200" algn="l" defTabSz="914400" rtl="0" eaLnBrk="1" latinLnBrk="0" hangingPunct="1">
            <a:defRPr sz="1200" kern="1200">
              <a:solidFill>
                <a:srgbClr val="00546D"/>
              </a:solidFill>
              <a:latin typeface="Tahoma" pitchFamily="34" charset="0"/>
            </a:defRPr>
          </a:lvl7pPr>
          <a:lvl8pPr marL="3200400" algn="l" defTabSz="914400" rtl="0" eaLnBrk="1" latinLnBrk="0" hangingPunct="1">
            <a:defRPr sz="1200" kern="1200">
              <a:solidFill>
                <a:srgbClr val="00546D"/>
              </a:solidFill>
              <a:latin typeface="Tahoma" pitchFamily="34" charset="0"/>
            </a:defRPr>
          </a:lvl8pPr>
          <a:lvl9pPr marL="3657600" algn="l" defTabSz="914400" rtl="0" eaLnBrk="1" latinLnBrk="0" hangingPunct="1">
            <a:defRPr sz="1200" kern="1200">
              <a:solidFill>
                <a:srgbClr val="00546D"/>
              </a:solidFill>
              <a:latin typeface="Tahoma" pitchFamily="34" charset="0"/>
            </a:defRPr>
          </a:lvl9pPr>
        </a:lstStyle>
        <a:p>
          <a:r>
            <a:rPr lang="pt-PT" sz="2000">
              <a:solidFill>
                <a:srgbClr val="009740"/>
              </a:solidFill>
            </a:rPr>
            <a:t>Consulta Prévia/2023/479 - Anexo ao Programa</a:t>
          </a:r>
          <a:r>
            <a:rPr lang="pt-PT" sz="2000" baseline="0">
              <a:solidFill>
                <a:srgbClr val="009740"/>
              </a:solidFill>
            </a:rPr>
            <a:t> para a aquisição de </a:t>
          </a:r>
          <a:r>
            <a:rPr lang="pt-PT" sz="2000" kern="1200">
              <a:solidFill>
                <a:srgbClr val="009740"/>
              </a:solidFill>
              <a:latin typeface="Tahoma" pitchFamily="34" charset="0"/>
              <a:ea typeface="+mn-ea"/>
              <a:cs typeface="+mn-cs"/>
            </a:rPr>
            <a:t> equipamento para as salas de audiência dos tribunais, incluindo as salas de acolhimento e audição de crianças no âmbito do projeto “Modernização dos equipamentos de apresentação de prova judicial”</a:t>
          </a:r>
        </a:p>
        <a:p>
          <a:pPr algn="l" defTabSz="1044575" eaLnBrk="0" hangingPunct="0">
            <a:spcBef>
              <a:spcPct val="0"/>
            </a:spcBef>
          </a:pPr>
          <a:endParaRPr lang="pt-PT" sz="2000" baseline="0">
            <a:solidFill>
              <a:srgbClr val="009740"/>
            </a:solidFill>
          </a:endParaRPr>
        </a:p>
      </xdr:txBody>
    </xdr:sp>
    <xdr:clientData/>
  </xdr:twoCellAnchor>
  <xdr:twoCellAnchor editAs="oneCell">
    <xdr:from>
      <xdr:col>0</xdr:col>
      <xdr:colOff>145676</xdr:colOff>
      <xdr:row>3</xdr:row>
      <xdr:rowOff>123264</xdr:rowOff>
    </xdr:from>
    <xdr:to>
      <xdr:col>2</xdr:col>
      <xdr:colOff>493058</xdr:colOff>
      <xdr:row>15</xdr:row>
      <xdr:rowOff>11205</xdr:rowOff>
    </xdr:to>
    <xdr:pic>
      <xdr:nvPicPr>
        <xdr:cNvPr id="7" name="Imagem 6" descr="A imagem pode conter: 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609039"/>
          <a:ext cx="1718982" cy="18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apt.sharepoint.com/Users/filipa.v.vidal_aj/Documents/2.Contrata&#231;&#227;o%20P&#250;blica/2.Procedimentos/1.Tribunal+/1.Quiosques/Propostas/Partteam/CPI1532019DGAJ%20-%20Anexo_II_ModeloProposta_2019_MS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 de Preços"/>
      <sheetName val="Proposta Técnic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U1"/>
  <sheetViews>
    <sheetView showGridLines="0" view="pageBreakPreview" zoomScale="60" zoomScaleNormal="85" workbookViewId="0">
      <selection activeCell="L43" sqref="L43"/>
    </sheetView>
  </sheetViews>
  <sheetFormatPr defaultColWidth="10.28515625" defaultRowHeight="12.75" x14ac:dyDescent="0.2"/>
  <cols>
    <col min="1" max="3" width="10.28515625" style="2"/>
    <col min="4" max="4" width="10.28515625" style="3"/>
    <col min="5" max="6" width="10.28515625" style="2"/>
    <col min="7" max="9" width="10.28515625" style="4"/>
    <col min="10" max="10" width="10.28515625" style="3"/>
    <col min="11" max="19" width="10.28515625" style="2"/>
    <col min="20" max="21" width="10.28515625" style="5"/>
    <col min="22" max="16384" width="10.28515625" style="2"/>
  </cols>
  <sheetData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showGridLines="0" view="pageBreakPreview" zoomScale="115" zoomScaleNormal="100" zoomScaleSheetLayoutView="115" workbookViewId="0">
      <selection activeCell="I12" sqref="I12"/>
    </sheetView>
  </sheetViews>
  <sheetFormatPr defaultColWidth="9.140625" defaultRowHeight="12.75" x14ac:dyDescent="0.2"/>
  <cols>
    <col min="1" max="1" width="2.5703125" style="6" customWidth="1"/>
    <col min="2" max="16384" width="9.140625" style="6"/>
  </cols>
  <sheetData>
    <row r="1" spans="1:15" ht="21" customHeight="1" x14ac:dyDescent="0.2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" customHeight="1" x14ac:dyDescent="0.2">
      <c r="A2" s="28" t="s">
        <v>1</v>
      </c>
      <c r="B2" s="91" t="s">
        <v>237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5.5" customHeight="1" x14ac:dyDescent="0.2">
      <c r="A3" s="29" t="s">
        <v>2</v>
      </c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31.5" customHeight="1" x14ac:dyDescent="0.2">
      <c r="A4" s="29" t="s">
        <v>4</v>
      </c>
      <c r="B4" s="91" t="s">
        <v>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31"/>
    </row>
    <row r="5" spans="1:15" ht="16.5" customHeight="1" x14ac:dyDescent="0.2">
      <c r="A5" s="28" t="s">
        <v>4</v>
      </c>
      <c r="B5" s="30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">
      <c r="A6" s="28" t="s">
        <v>7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30" customHeight="1" x14ac:dyDescent="0.2">
      <c r="A7" s="28" t="s">
        <v>9</v>
      </c>
      <c r="B7" s="91" t="s">
        <v>238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28"/>
    </row>
    <row r="8" spans="1:15" ht="20.2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mergeCells count="4">
    <mergeCell ref="B2:O2"/>
    <mergeCell ref="B3:O3"/>
    <mergeCell ref="B4:N4"/>
    <mergeCell ref="B7:N7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4"/>
  <sheetViews>
    <sheetView tabSelected="1" view="pageBreakPreview" zoomScale="115" zoomScaleNormal="100" zoomScaleSheetLayoutView="115" workbookViewId="0">
      <pane xSplit="2" ySplit="1" topLeftCell="C50" activePane="bottomRight" state="frozen"/>
      <selection pane="topRight" activeCell="C1" sqref="C1"/>
      <selection pane="bottomLeft" activeCell="A3" sqref="A3"/>
      <selection pane="bottomRight" activeCell="D54" sqref="D54"/>
    </sheetView>
  </sheetViews>
  <sheetFormatPr defaultRowHeight="15" x14ac:dyDescent="0.25"/>
  <cols>
    <col min="1" max="1" width="11.42578125" customWidth="1"/>
    <col min="2" max="2" width="73.7109375" customWidth="1"/>
    <col min="3" max="3" width="21" style="1" bestFit="1" customWidth="1"/>
    <col min="4" max="4" width="12.5703125" style="1" customWidth="1"/>
    <col min="5" max="5" width="19.42578125" style="8" bestFit="1" customWidth="1"/>
    <col min="6" max="6" width="21" style="1" customWidth="1"/>
  </cols>
  <sheetData>
    <row r="1" spans="1:6" ht="94.5" customHeight="1" x14ac:dyDescent="0.25">
      <c r="A1" s="10" t="s">
        <v>10</v>
      </c>
      <c r="B1" s="10" t="s">
        <v>11</v>
      </c>
      <c r="C1" s="11" t="s">
        <v>12</v>
      </c>
      <c r="D1" s="11" t="s">
        <v>13</v>
      </c>
      <c r="E1" s="13" t="s">
        <v>14</v>
      </c>
      <c r="F1" s="11" t="s">
        <v>15</v>
      </c>
    </row>
    <row r="2" spans="1:6" x14ac:dyDescent="0.25">
      <c r="A2" s="12" t="s">
        <v>16</v>
      </c>
      <c r="B2" s="12" t="s">
        <v>17</v>
      </c>
      <c r="C2" s="36">
        <v>2205</v>
      </c>
      <c r="D2" s="35">
        <v>33</v>
      </c>
      <c r="E2" s="16">
        <v>0</v>
      </c>
      <c r="F2" s="19">
        <f t="shared" ref="F2:F33" si="0">(1-(E2/C2))*0.32*9.77</f>
        <v>3.1263999999999998</v>
      </c>
    </row>
    <row r="3" spans="1:6" ht="15" customHeight="1" x14ac:dyDescent="0.25">
      <c r="A3" s="12" t="s">
        <v>18</v>
      </c>
      <c r="B3" s="12" t="s">
        <v>19</v>
      </c>
      <c r="C3" s="36">
        <v>73.5</v>
      </c>
      <c r="D3" s="35">
        <v>264</v>
      </c>
      <c r="E3" s="16">
        <v>0</v>
      </c>
      <c r="F3" s="19">
        <f t="shared" si="0"/>
        <v>3.1263999999999998</v>
      </c>
    </row>
    <row r="4" spans="1:6" ht="15" customHeight="1" x14ac:dyDescent="0.25">
      <c r="A4" s="12" t="s">
        <v>20</v>
      </c>
      <c r="B4" s="12" t="s">
        <v>21</v>
      </c>
      <c r="C4" s="36">
        <v>63</v>
      </c>
      <c r="D4" s="35">
        <v>33</v>
      </c>
      <c r="E4" s="16">
        <v>0</v>
      </c>
      <c r="F4" s="19">
        <f t="shared" si="0"/>
        <v>3.1263999999999998</v>
      </c>
    </row>
    <row r="5" spans="1:6" ht="15" customHeight="1" x14ac:dyDescent="0.25">
      <c r="A5" s="12" t="s">
        <v>22</v>
      </c>
      <c r="B5" s="12" t="s">
        <v>23</v>
      </c>
      <c r="C5" s="36">
        <v>140.9555</v>
      </c>
      <c r="D5" s="35">
        <v>520</v>
      </c>
      <c r="E5" s="16">
        <v>0</v>
      </c>
      <c r="F5" s="19">
        <f t="shared" si="0"/>
        <v>3.1263999999999998</v>
      </c>
    </row>
    <row r="6" spans="1:6" ht="15" customHeight="1" x14ac:dyDescent="0.25">
      <c r="A6" s="12" t="s">
        <v>24</v>
      </c>
      <c r="B6" s="12" t="s">
        <v>25</v>
      </c>
      <c r="C6" s="36">
        <v>109.0805</v>
      </c>
      <c r="D6" s="35">
        <v>520</v>
      </c>
      <c r="E6" s="16">
        <v>0</v>
      </c>
      <c r="F6" s="19">
        <f t="shared" si="0"/>
        <v>3.1263999999999998</v>
      </c>
    </row>
    <row r="7" spans="1:6" ht="15" customHeight="1" x14ac:dyDescent="0.25">
      <c r="A7" s="12" t="s">
        <v>26</v>
      </c>
      <c r="B7" s="12" t="s">
        <v>27</v>
      </c>
      <c r="C7" s="36">
        <v>345.36599999999999</v>
      </c>
      <c r="D7" s="35">
        <v>66</v>
      </c>
      <c r="E7" s="16">
        <v>0</v>
      </c>
      <c r="F7" s="19">
        <f t="shared" si="0"/>
        <v>3.1263999999999998</v>
      </c>
    </row>
    <row r="8" spans="1:6" ht="15" customHeight="1" x14ac:dyDescent="0.25">
      <c r="A8" s="12" t="s">
        <v>28</v>
      </c>
      <c r="B8" s="12" t="s">
        <v>25</v>
      </c>
      <c r="C8" s="36">
        <v>41.706000000000003</v>
      </c>
      <c r="D8" s="35">
        <v>66</v>
      </c>
      <c r="E8" s="16">
        <v>0</v>
      </c>
      <c r="F8" s="19">
        <f t="shared" si="0"/>
        <v>3.1263999999999998</v>
      </c>
    </row>
    <row r="9" spans="1:6" ht="15" customHeight="1" x14ac:dyDescent="0.25">
      <c r="A9" s="12" t="s">
        <v>29</v>
      </c>
      <c r="B9" s="12" t="s">
        <v>30</v>
      </c>
      <c r="C9" s="36">
        <v>256.52999999999997</v>
      </c>
      <c r="D9" s="35">
        <v>33</v>
      </c>
      <c r="E9" s="16">
        <v>0</v>
      </c>
      <c r="F9" s="19">
        <f t="shared" si="0"/>
        <v>3.1263999999999998</v>
      </c>
    </row>
    <row r="10" spans="1:6" ht="15" customHeight="1" x14ac:dyDescent="0.25">
      <c r="A10" s="12" t="s">
        <v>31</v>
      </c>
      <c r="B10" s="12" t="s">
        <v>32</v>
      </c>
      <c r="C10" s="36">
        <v>226.99199999999999</v>
      </c>
      <c r="D10" s="35">
        <v>132</v>
      </c>
      <c r="E10" s="16">
        <v>0</v>
      </c>
      <c r="F10" s="19">
        <f t="shared" si="0"/>
        <v>3.1263999999999998</v>
      </c>
    </row>
    <row r="11" spans="1:6" ht="15" customHeight="1" x14ac:dyDescent="0.25">
      <c r="A11" s="12" t="s">
        <v>33</v>
      </c>
      <c r="B11" s="12" t="s">
        <v>34</v>
      </c>
      <c r="C11" s="36">
        <v>219.12</v>
      </c>
      <c r="D11" s="35">
        <v>33</v>
      </c>
      <c r="E11" s="16">
        <v>0</v>
      </c>
      <c r="F11" s="19">
        <f t="shared" si="0"/>
        <v>3.1263999999999998</v>
      </c>
    </row>
    <row r="12" spans="1:6" ht="15" customHeight="1" x14ac:dyDescent="0.25">
      <c r="A12" s="12" t="s">
        <v>35</v>
      </c>
      <c r="B12" s="12" t="s">
        <v>36</v>
      </c>
      <c r="C12" s="36">
        <v>175</v>
      </c>
      <c r="D12" s="35">
        <v>33</v>
      </c>
      <c r="E12" s="16">
        <v>0</v>
      </c>
      <c r="F12" s="19">
        <f t="shared" si="0"/>
        <v>3.1263999999999998</v>
      </c>
    </row>
    <row r="13" spans="1:6" ht="15" customHeight="1" x14ac:dyDescent="0.25">
      <c r="A13" s="12" t="s">
        <v>37</v>
      </c>
      <c r="B13" s="12" t="s">
        <v>17</v>
      </c>
      <c r="C13" s="90">
        <v>2205</v>
      </c>
      <c r="D13" s="35">
        <v>793</v>
      </c>
      <c r="E13" s="16">
        <v>0</v>
      </c>
      <c r="F13" s="19">
        <f t="shared" si="0"/>
        <v>3.1263999999999998</v>
      </c>
    </row>
    <row r="14" spans="1:6" ht="15" customHeight="1" x14ac:dyDescent="0.25">
      <c r="A14" s="12" t="s">
        <v>39</v>
      </c>
      <c r="B14" s="12" t="s">
        <v>19</v>
      </c>
      <c r="C14" s="36">
        <v>73.5</v>
      </c>
      <c r="D14" s="35">
        <v>3172</v>
      </c>
      <c r="E14" s="16">
        <v>0</v>
      </c>
      <c r="F14" s="19">
        <f t="shared" si="0"/>
        <v>3.1263999999999998</v>
      </c>
    </row>
    <row r="15" spans="1:6" ht="15" customHeight="1" x14ac:dyDescent="0.25">
      <c r="A15" s="12" t="s">
        <v>40</v>
      </c>
      <c r="B15" s="12" t="s">
        <v>21</v>
      </c>
      <c r="C15" s="36">
        <v>63</v>
      </c>
      <c r="D15" s="35">
        <v>793</v>
      </c>
      <c r="E15" s="16">
        <v>0</v>
      </c>
      <c r="F15" s="19">
        <f t="shared" si="0"/>
        <v>3.1263999999999998</v>
      </c>
    </row>
    <row r="16" spans="1:6" ht="15" customHeight="1" x14ac:dyDescent="0.25">
      <c r="A16" s="12" t="s">
        <v>41</v>
      </c>
      <c r="B16" s="12" t="s">
        <v>23</v>
      </c>
      <c r="C16" s="36">
        <v>140.9555</v>
      </c>
      <c r="D16" s="35">
        <v>4758</v>
      </c>
      <c r="E16" s="16">
        <v>0</v>
      </c>
      <c r="F16" s="19">
        <f t="shared" si="0"/>
        <v>3.1263999999999998</v>
      </c>
    </row>
    <row r="17" spans="1:6" ht="15" customHeight="1" x14ac:dyDescent="0.25">
      <c r="A17" s="12" t="s">
        <v>42</v>
      </c>
      <c r="B17" s="12" t="s">
        <v>25</v>
      </c>
      <c r="C17" s="36">
        <v>109.0805</v>
      </c>
      <c r="D17" s="35">
        <v>4758</v>
      </c>
      <c r="E17" s="16">
        <v>0</v>
      </c>
      <c r="F17" s="19">
        <f t="shared" si="0"/>
        <v>3.1263999999999998</v>
      </c>
    </row>
    <row r="18" spans="1:6" ht="15" customHeight="1" x14ac:dyDescent="0.25">
      <c r="A18" s="12" t="s">
        <v>43</v>
      </c>
      <c r="B18" s="12" t="s">
        <v>27</v>
      </c>
      <c r="C18" s="36">
        <v>170</v>
      </c>
      <c r="D18" s="35">
        <v>1586</v>
      </c>
      <c r="E18" s="16">
        <v>0</v>
      </c>
      <c r="F18" s="19">
        <f t="shared" si="0"/>
        <v>3.1263999999999998</v>
      </c>
    </row>
    <row r="19" spans="1:6" ht="15.75" customHeight="1" x14ac:dyDescent="0.25">
      <c r="A19" s="12" t="s">
        <v>44</v>
      </c>
      <c r="B19" s="12" t="s">
        <v>25</v>
      </c>
      <c r="C19" s="36">
        <v>41.706000000000003</v>
      </c>
      <c r="D19" s="35">
        <v>1586</v>
      </c>
      <c r="E19" s="16">
        <v>0</v>
      </c>
      <c r="F19" s="19">
        <f t="shared" si="0"/>
        <v>3.1263999999999998</v>
      </c>
    </row>
    <row r="20" spans="1:6" ht="15" customHeight="1" x14ac:dyDescent="0.25">
      <c r="A20" s="12" t="s">
        <v>45</v>
      </c>
      <c r="B20" s="12" t="s">
        <v>30</v>
      </c>
      <c r="C20" s="36">
        <v>256.52999999999997</v>
      </c>
      <c r="D20" s="35">
        <v>793</v>
      </c>
      <c r="E20" s="16">
        <v>0</v>
      </c>
      <c r="F20" s="19">
        <f t="shared" si="0"/>
        <v>3.1263999999999998</v>
      </c>
    </row>
    <row r="21" spans="1:6" ht="15" customHeight="1" x14ac:dyDescent="0.25">
      <c r="A21" s="12" t="s">
        <v>46</v>
      </c>
      <c r="B21" s="12" t="s">
        <v>32</v>
      </c>
      <c r="C21" s="36">
        <v>226.99199999999999</v>
      </c>
      <c r="D21" s="35">
        <v>1586</v>
      </c>
      <c r="E21" s="16">
        <v>0</v>
      </c>
      <c r="F21" s="19">
        <f t="shared" si="0"/>
        <v>3.1263999999999998</v>
      </c>
    </row>
    <row r="22" spans="1:6" ht="15" customHeight="1" x14ac:dyDescent="0.25">
      <c r="A22" s="12" t="s">
        <v>47</v>
      </c>
      <c r="B22" s="12" t="s">
        <v>34</v>
      </c>
      <c r="C22" s="36">
        <v>219.12</v>
      </c>
      <c r="D22" s="35">
        <v>793</v>
      </c>
      <c r="E22" s="16">
        <v>0</v>
      </c>
      <c r="F22" s="19">
        <f t="shared" si="0"/>
        <v>3.1263999999999998</v>
      </c>
    </row>
    <row r="23" spans="1:6" ht="15" customHeight="1" x14ac:dyDescent="0.25">
      <c r="A23" s="12" t="s">
        <v>48</v>
      </c>
      <c r="B23" s="12" t="s">
        <v>36</v>
      </c>
      <c r="C23" s="36">
        <v>120</v>
      </c>
      <c r="D23" s="35">
        <v>793</v>
      </c>
      <c r="E23" s="16">
        <v>0</v>
      </c>
      <c r="F23" s="19">
        <f t="shared" si="0"/>
        <v>3.1263999999999998</v>
      </c>
    </row>
    <row r="24" spans="1:6" ht="15" customHeight="1" x14ac:dyDescent="0.25">
      <c r="A24" s="12" t="s">
        <v>49</v>
      </c>
      <c r="B24" s="12" t="s">
        <v>23</v>
      </c>
      <c r="C24" s="36">
        <v>140.9555</v>
      </c>
      <c r="D24" s="35">
        <v>252</v>
      </c>
      <c r="E24" s="16">
        <v>0</v>
      </c>
      <c r="F24" s="19">
        <f t="shared" si="0"/>
        <v>3.1263999999999998</v>
      </c>
    </row>
    <row r="25" spans="1:6" ht="15" customHeight="1" x14ac:dyDescent="0.25">
      <c r="A25" s="12" t="s">
        <v>50</v>
      </c>
      <c r="B25" s="12" t="s">
        <v>25</v>
      </c>
      <c r="C25" s="36">
        <v>109.0805</v>
      </c>
      <c r="D25" s="35">
        <v>252</v>
      </c>
      <c r="E25" s="16">
        <v>0</v>
      </c>
      <c r="F25" s="19">
        <f t="shared" si="0"/>
        <v>3.1263999999999998</v>
      </c>
    </row>
    <row r="26" spans="1:6" ht="15" customHeight="1" x14ac:dyDescent="0.25">
      <c r="A26" s="12" t="s">
        <v>51</v>
      </c>
      <c r="B26" s="12" t="s">
        <v>30</v>
      </c>
      <c r="C26" s="36">
        <v>256.52999999999997</v>
      </c>
      <c r="D26" s="35">
        <v>42</v>
      </c>
      <c r="E26" s="16">
        <v>0</v>
      </c>
      <c r="F26" s="19">
        <f t="shared" si="0"/>
        <v>3.1263999999999998</v>
      </c>
    </row>
    <row r="27" spans="1:6" ht="15" customHeight="1" x14ac:dyDescent="0.25">
      <c r="A27" s="12" t="s">
        <v>52</v>
      </c>
      <c r="B27" s="12" t="s">
        <v>32</v>
      </c>
      <c r="C27" s="36">
        <v>226.99199999999999</v>
      </c>
      <c r="D27" s="35">
        <v>84</v>
      </c>
      <c r="E27" s="16">
        <v>0</v>
      </c>
      <c r="F27" s="19">
        <f t="shared" si="0"/>
        <v>3.1263999999999998</v>
      </c>
    </row>
    <row r="28" spans="1:6" ht="15" customHeight="1" x14ac:dyDescent="0.25">
      <c r="A28" s="12" t="s">
        <v>53</v>
      </c>
      <c r="B28" s="12" t="s">
        <v>54</v>
      </c>
      <c r="C28" s="36">
        <v>125.36</v>
      </c>
      <c r="D28" s="35">
        <v>42</v>
      </c>
      <c r="E28" s="16">
        <v>0</v>
      </c>
      <c r="F28" s="19">
        <f t="shared" si="0"/>
        <v>3.1263999999999998</v>
      </c>
    </row>
    <row r="29" spans="1:6" ht="15" customHeight="1" x14ac:dyDescent="0.25">
      <c r="A29" s="12" t="s">
        <v>55</v>
      </c>
      <c r="B29" s="12" t="s">
        <v>36</v>
      </c>
      <c r="C29" s="36">
        <v>100</v>
      </c>
      <c r="D29" s="35">
        <v>42</v>
      </c>
      <c r="E29" s="16">
        <v>0</v>
      </c>
      <c r="F29" s="19">
        <f t="shared" si="0"/>
        <v>3.1263999999999998</v>
      </c>
    </row>
    <row r="30" spans="1:6" ht="15" customHeight="1" x14ac:dyDescent="0.25">
      <c r="A30" s="12" t="s">
        <v>56</v>
      </c>
      <c r="B30" s="12" t="s">
        <v>38</v>
      </c>
      <c r="C30" s="36">
        <v>1032.5</v>
      </c>
      <c r="D30" s="35">
        <v>57</v>
      </c>
      <c r="E30" s="16">
        <v>0</v>
      </c>
      <c r="F30" s="19">
        <f t="shared" si="0"/>
        <v>3.1263999999999998</v>
      </c>
    </row>
    <row r="31" spans="1:6" ht="15" customHeight="1" x14ac:dyDescent="0.25">
      <c r="A31" s="12" t="s">
        <v>57</v>
      </c>
      <c r="B31" s="12" t="s">
        <v>19</v>
      </c>
      <c r="C31" s="36">
        <v>73.5</v>
      </c>
      <c r="D31" s="35">
        <v>171</v>
      </c>
      <c r="E31" s="16">
        <v>0</v>
      </c>
      <c r="F31" s="19">
        <f t="shared" si="0"/>
        <v>3.1263999999999998</v>
      </c>
    </row>
    <row r="32" spans="1:6" ht="15" customHeight="1" x14ac:dyDescent="0.25">
      <c r="A32" s="12" t="s">
        <v>58</v>
      </c>
      <c r="B32" s="12" t="s">
        <v>21</v>
      </c>
      <c r="C32" s="36">
        <v>63</v>
      </c>
      <c r="D32" s="35">
        <v>57</v>
      </c>
      <c r="E32" s="16">
        <v>0</v>
      </c>
      <c r="F32" s="19">
        <f t="shared" si="0"/>
        <v>3.1263999999999998</v>
      </c>
    </row>
    <row r="33" spans="1:6" ht="15" customHeight="1" x14ac:dyDescent="0.25">
      <c r="A33" s="12" t="s">
        <v>59</v>
      </c>
      <c r="B33" s="12" t="s">
        <v>23</v>
      </c>
      <c r="C33" s="36">
        <v>140.9555</v>
      </c>
      <c r="D33" s="35">
        <v>228</v>
      </c>
      <c r="E33" s="16">
        <v>0</v>
      </c>
      <c r="F33" s="19">
        <f t="shared" si="0"/>
        <v>3.1263999999999998</v>
      </c>
    </row>
    <row r="34" spans="1:6" ht="15" customHeight="1" x14ac:dyDescent="0.25">
      <c r="A34" s="12" t="s">
        <v>60</v>
      </c>
      <c r="B34" s="12" t="s">
        <v>25</v>
      </c>
      <c r="C34" s="36">
        <v>109.0805</v>
      </c>
      <c r="D34" s="35">
        <v>228</v>
      </c>
      <c r="E34" s="16">
        <v>0</v>
      </c>
      <c r="F34" s="19">
        <f t="shared" ref="F34:F52" si="1">(1-(E34/C34))*0.32*9.77</f>
        <v>3.1263999999999998</v>
      </c>
    </row>
    <row r="35" spans="1:6" ht="15" customHeight="1" x14ac:dyDescent="0.25">
      <c r="A35" s="12" t="s">
        <v>61</v>
      </c>
      <c r="B35" s="12" t="s">
        <v>27</v>
      </c>
      <c r="C35" s="36">
        <v>345.36599999999999</v>
      </c>
      <c r="D35" s="35">
        <v>57</v>
      </c>
      <c r="E35" s="16">
        <v>0</v>
      </c>
      <c r="F35" s="19">
        <f t="shared" si="1"/>
        <v>3.1263999999999998</v>
      </c>
    </row>
    <row r="36" spans="1:6" ht="15" customHeight="1" x14ac:dyDescent="0.25">
      <c r="A36" s="12" t="s">
        <v>62</v>
      </c>
      <c r="B36" s="12" t="s">
        <v>25</v>
      </c>
      <c r="C36" s="36">
        <v>41.706000000000003</v>
      </c>
      <c r="D36" s="35">
        <v>57</v>
      </c>
      <c r="E36" s="16">
        <v>0</v>
      </c>
      <c r="F36" s="19">
        <f t="shared" si="1"/>
        <v>3.1263999999999998</v>
      </c>
    </row>
    <row r="37" spans="1:6" ht="15.75" customHeight="1" x14ac:dyDescent="0.25">
      <c r="A37" s="12" t="s">
        <v>63</v>
      </c>
      <c r="B37" s="12" t="s">
        <v>30</v>
      </c>
      <c r="C37" s="36">
        <v>256.52999999999997</v>
      </c>
      <c r="D37" s="35">
        <v>57</v>
      </c>
      <c r="E37" s="16">
        <v>0</v>
      </c>
      <c r="F37" s="19">
        <f t="shared" si="1"/>
        <v>3.1263999999999998</v>
      </c>
    </row>
    <row r="38" spans="1:6" ht="15" customHeight="1" x14ac:dyDescent="0.25">
      <c r="A38" s="12" t="s">
        <v>64</v>
      </c>
      <c r="B38" s="12" t="s">
        <v>32</v>
      </c>
      <c r="C38" s="36">
        <v>226.99199999999999</v>
      </c>
      <c r="D38" s="35">
        <v>114</v>
      </c>
      <c r="E38" s="16">
        <v>0</v>
      </c>
      <c r="F38" s="19">
        <f t="shared" si="1"/>
        <v>3.1263999999999998</v>
      </c>
    </row>
    <row r="39" spans="1:6" x14ac:dyDescent="0.25">
      <c r="A39" s="12" t="s">
        <v>65</v>
      </c>
      <c r="B39" s="12" t="s">
        <v>34</v>
      </c>
      <c r="C39" s="36">
        <v>219.12</v>
      </c>
      <c r="D39" s="35">
        <v>57</v>
      </c>
      <c r="E39" s="16">
        <v>0</v>
      </c>
      <c r="F39" s="19">
        <f t="shared" si="1"/>
        <v>3.1263999999999998</v>
      </c>
    </row>
    <row r="40" spans="1:6" ht="15" customHeight="1" x14ac:dyDescent="0.25">
      <c r="A40" s="12" t="s">
        <v>66</v>
      </c>
      <c r="B40" s="12" t="s">
        <v>36</v>
      </c>
      <c r="C40" s="36">
        <v>100</v>
      </c>
      <c r="D40" s="35">
        <v>57</v>
      </c>
      <c r="E40" s="16">
        <v>0</v>
      </c>
      <c r="F40" s="19">
        <f t="shared" si="1"/>
        <v>3.1263999999999998</v>
      </c>
    </row>
    <row r="41" spans="1:6" ht="15" customHeight="1" x14ac:dyDescent="0.25">
      <c r="A41" s="12" t="s">
        <v>67</v>
      </c>
      <c r="B41" s="12" t="s">
        <v>68</v>
      </c>
      <c r="C41" s="36">
        <v>371.25</v>
      </c>
      <c r="D41" s="35">
        <v>116</v>
      </c>
      <c r="E41" s="16">
        <v>0</v>
      </c>
      <c r="F41" s="19">
        <f t="shared" si="1"/>
        <v>3.1263999999999998</v>
      </c>
    </row>
    <row r="42" spans="1:6" ht="15" customHeight="1" x14ac:dyDescent="0.25">
      <c r="A42" s="12" t="s">
        <v>69</v>
      </c>
      <c r="B42" s="12" t="s">
        <v>38</v>
      </c>
      <c r="C42" s="36">
        <v>1032.5</v>
      </c>
      <c r="D42" s="35">
        <v>117</v>
      </c>
      <c r="E42" s="16">
        <v>0</v>
      </c>
      <c r="F42" s="19">
        <f t="shared" si="1"/>
        <v>3.1263999999999998</v>
      </c>
    </row>
    <row r="43" spans="1:6" ht="15" customHeight="1" x14ac:dyDescent="0.25">
      <c r="A43" s="12" t="s">
        <v>70</v>
      </c>
      <c r="B43" s="12" t="s">
        <v>19</v>
      </c>
      <c r="C43" s="36">
        <v>73.5</v>
      </c>
      <c r="D43" s="35">
        <v>234</v>
      </c>
      <c r="E43" s="16">
        <v>0</v>
      </c>
      <c r="F43" s="19">
        <f t="shared" si="1"/>
        <v>3.1263999999999998</v>
      </c>
    </row>
    <row r="44" spans="1:6" ht="15" customHeight="1" x14ac:dyDescent="0.25">
      <c r="A44" s="12" t="s">
        <v>71</v>
      </c>
      <c r="B44" s="12" t="s">
        <v>21</v>
      </c>
      <c r="C44" s="36">
        <v>63</v>
      </c>
      <c r="D44" s="35">
        <v>117</v>
      </c>
      <c r="E44" s="16">
        <v>0</v>
      </c>
      <c r="F44" s="19">
        <f t="shared" si="1"/>
        <v>3.1263999999999998</v>
      </c>
    </row>
    <row r="45" spans="1:6" ht="15" customHeight="1" x14ac:dyDescent="0.25">
      <c r="A45" s="12" t="s">
        <v>72</v>
      </c>
      <c r="B45" s="12" t="s">
        <v>23</v>
      </c>
      <c r="C45" s="36">
        <v>140.9555</v>
      </c>
      <c r="D45" s="35">
        <v>117</v>
      </c>
      <c r="E45" s="16">
        <v>0</v>
      </c>
      <c r="F45" s="19">
        <f t="shared" si="1"/>
        <v>3.1263999999999998</v>
      </c>
    </row>
    <row r="46" spans="1:6" ht="15" customHeight="1" x14ac:dyDescent="0.25">
      <c r="A46" s="12" t="s">
        <v>73</v>
      </c>
      <c r="B46" s="12" t="s">
        <v>25</v>
      </c>
      <c r="C46" s="36">
        <v>109.0805</v>
      </c>
      <c r="D46" s="35">
        <v>117</v>
      </c>
      <c r="E46" s="16">
        <v>0</v>
      </c>
      <c r="F46" s="19">
        <f t="shared" si="1"/>
        <v>3.1263999999999998</v>
      </c>
    </row>
    <row r="47" spans="1:6" ht="15" customHeight="1" x14ac:dyDescent="0.25">
      <c r="A47" s="12" t="s">
        <v>74</v>
      </c>
      <c r="B47" s="12" t="s">
        <v>75</v>
      </c>
      <c r="C47" s="36">
        <v>446.25</v>
      </c>
      <c r="D47" s="35">
        <v>117</v>
      </c>
      <c r="E47" s="16">
        <v>0</v>
      </c>
      <c r="F47" s="19">
        <f t="shared" si="1"/>
        <v>3.1263999999999998</v>
      </c>
    </row>
    <row r="48" spans="1:6" ht="15" customHeight="1" x14ac:dyDescent="0.25">
      <c r="A48" s="12" t="s">
        <v>76</v>
      </c>
      <c r="B48" s="12" t="s">
        <v>77</v>
      </c>
      <c r="C48" s="36">
        <v>192.1575</v>
      </c>
      <c r="D48" s="35">
        <v>117</v>
      </c>
      <c r="E48" s="16">
        <v>0</v>
      </c>
      <c r="F48" s="19">
        <f t="shared" si="1"/>
        <v>3.1263999999999998</v>
      </c>
    </row>
    <row r="49" spans="1:6" ht="15" customHeight="1" x14ac:dyDescent="0.25">
      <c r="A49" s="12" t="s">
        <v>78</v>
      </c>
      <c r="B49" s="12" t="s">
        <v>34</v>
      </c>
      <c r="C49" s="36">
        <v>125.36</v>
      </c>
      <c r="D49" s="35">
        <v>117</v>
      </c>
      <c r="E49" s="16">
        <v>0</v>
      </c>
      <c r="F49" s="19">
        <f t="shared" si="1"/>
        <v>3.1263999999999998</v>
      </c>
    </row>
    <row r="50" spans="1:6" ht="15" customHeight="1" x14ac:dyDescent="0.25">
      <c r="A50" s="12" t="s">
        <v>79</v>
      </c>
      <c r="B50" s="12" t="s">
        <v>80</v>
      </c>
      <c r="C50" s="36">
        <v>189.28</v>
      </c>
      <c r="D50" s="35">
        <v>117</v>
      </c>
      <c r="E50" s="16">
        <v>0</v>
      </c>
      <c r="F50" s="19">
        <f t="shared" si="1"/>
        <v>3.1263999999999998</v>
      </c>
    </row>
    <row r="51" spans="1:6" x14ac:dyDescent="0.25">
      <c r="A51" s="12" t="s">
        <v>81</v>
      </c>
      <c r="B51" s="12" t="s">
        <v>82</v>
      </c>
      <c r="C51" s="36">
        <v>158.4</v>
      </c>
      <c r="D51" s="35">
        <v>117</v>
      </c>
      <c r="E51" s="16">
        <v>0</v>
      </c>
      <c r="F51" s="19">
        <f t="shared" si="1"/>
        <v>3.1263999999999998</v>
      </c>
    </row>
    <row r="52" spans="1:6" ht="15" customHeight="1" x14ac:dyDescent="0.25">
      <c r="A52" s="12" t="s">
        <v>83</v>
      </c>
      <c r="B52" s="12" t="s">
        <v>36</v>
      </c>
      <c r="C52" s="36">
        <v>100</v>
      </c>
      <c r="D52" s="35">
        <v>117</v>
      </c>
      <c r="E52" s="16">
        <v>0</v>
      </c>
      <c r="F52" s="19">
        <f t="shared" si="1"/>
        <v>3.1263999999999998</v>
      </c>
    </row>
    <row r="53" spans="1:6" ht="15" customHeight="1" x14ac:dyDescent="0.25">
      <c r="A53" s="12" t="s">
        <v>84</v>
      </c>
      <c r="B53" s="12" t="s">
        <v>251</v>
      </c>
      <c r="C53" s="90">
        <v>45</v>
      </c>
      <c r="D53" s="35">
        <v>1018</v>
      </c>
      <c r="E53" s="16">
        <v>0</v>
      </c>
      <c r="F53" s="19">
        <v>3.13</v>
      </c>
    </row>
    <row r="54" spans="1:6" ht="15" customHeight="1" x14ac:dyDescent="0.25">
      <c r="A54" s="12" t="s">
        <v>90</v>
      </c>
      <c r="B54" s="12" t="s">
        <v>85</v>
      </c>
      <c r="C54" s="36">
        <v>125</v>
      </c>
      <c r="D54" s="35">
        <v>1042</v>
      </c>
      <c r="E54" s="16">
        <v>0</v>
      </c>
      <c r="F54" s="19">
        <f t="shared" ref="F54:F60" si="2">(1-(E54/C54))*0.32*9.77</f>
        <v>3.1263999999999998</v>
      </c>
    </row>
    <row r="55" spans="1:6" ht="15" customHeight="1" x14ac:dyDescent="0.25">
      <c r="A55" s="12" t="s">
        <v>91</v>
      </c>
      <c r="B55" s="12" t="s">
        <v>86</v>
      </c>
      <c r="C55" s="36">
        <v>50</v>
      </c>
      <c r="D55" s="35">
        <v>1042</v>
      </c>
      <c r="E55" s="16">
        <v>0</v>
      </c>
      <c r="F55" s="19">
        <f t="shared" si="2"/>
        <v>3.1263999999999998</v>
      </c>
    </row>
    <row r="56" spans="1:6" ht="15" customHeight="1" x14ac:dyDescent="0.25">
      <c r="A56" s="12" t="s">
        <v>92</v>
      </c>
      <c r="B56" s="12" t="s">
        <v>87</v>
      </c>
      <c r="C56" s="36">
        <v>5000</v>
      </c>
      <c r="D56" s="35">
        <v>1</v>
      </c>
      <c r="E56" s="16">
        <v>0</v>
      </c>
      <c r="F56" s="19">
        <f t="shared" si="2"/>
        <v>3.1263999999999998</v>
      </c>
    </row>
    <row r="57" spans="1:6" ht="15" customHeight="1" x14ac:dyDescent="0.25">
      <c r="A57" s="12" t="s">
        <v>93</v>
      </c>
      <c r="B57" s="12" t="s">
        <v>88</v>
      </c>
      <c r="C57" s="36">
        <v>40</v>
      </c>
      <c r="D57" s="35">
        <v>1042</v>
      </c>
      <c r="E57" s="16">
        <v>0</v>
      </c>
      <c r="F57" s="19">
        <f t="shared" si="2"/>
        <v>3.1263999999999998</v>
      </c>
    </row>
    <row r="58" spans="1:6" ht="15" customHeight="1" x14ac:dyDescent="0.25">
      <c r="A58" s="12" t="s">
        <v>94</v>
      </c>
      <c r="B58" s="12" t="s">
        <v>89</v>
      </c>
      <c r="C58" s="36">
        <v>2095.64</v>
      </c>
      <c r="D58" s="35">
        <v>1</v>
      </c>
      <c r="E58" s="16">
        <v>0</v>
      </c>
      <c r="F58" s="19">
        <f t="shared" si="2"/>
        <v>3.1263999999999998</v>
      </c>
    </row>
    <row r="59" spans="1:6" ht="15" customHeight="1" x14ac:dyDescent="0.25">
      <c r="A59" s="12" t="s">
        <v>239</v>
      </c>
      <c r="B59" s="12" t="s">
        <v>17</v>
      </c>
      <c r="C59" s="90">
        <v>2205</v>
      </c>
      <c r="D59" s="35">
        <v>18</v>
      </c>
      <c r="E59" s="16">
        <v>0</v>
      </c>
      <c r="F59" s="19">
        <f t="shared" si="2"/>
        <v>3.1263999999999998</v>
      </c>
    </row>
    <row r="60" spans="1:6" ht="15" customHeight="1" x14ac:dyDescent="0.25">
      <c r="A60" s="89" t="s">
        <v>240</v>
      </c>
      <c r="B60" s="12" t="s">
        <v>19</v>
      </c>
      <c r="C60" s="36">
        <v>73.5</v>
      </c>
      <c r="D60" s="35">
        <v>16</v>
      </c>
      <c r="E60" s="16">
        <v>0</v>
      </c>
      <c r="F60" s="19">
        <f t="shared" si="2"/>
        <v>3.1263999999999998</v>
      </c>
    </row>
    <row r="61" spans="1:6" ht="15" customHeight="1" x14ac:dyDescent="0.25">
      <c r="A61" s="89" t="s">
        <v>241</v>
      </c>
      <c r="B61" s="12" t="s">
        <v>21</v>
      </c>
      <c r="C61" s="36">
        <v>63</v>
      </c>
      <c r="D61" s="35">
        <v>16</v>
      </c>
      <c r="E61" s="16">
        <v>0</v>
      </c>
      <c r="F61" s="19">
        <v>3.08</v>
      </c>
    </row>
    <row r="62" spans="1:6" ht="15" customHeight="1" x14ac:dyDescent="0.25">
      <c r="A62" s="89" t="s">
        <v>242</v>
      </c>
      <c r="B62" s="12" t="s">
        <v>30</v>
      </c>
      <c r="C62" s="36">
        <v>256.52999999999997</v>
      </c>
      <c r="D62" s="35">
        <v>5</v>
      </c>
      <c r="E62" s="16">
        <v>0</v>
      </c>
      <c r="F62" s="19">
        <f t="shared" ref="F62:F70" si="3">(1-(E62/C62))*0.32*9.77</f>
        <v>3.1263999999999998</v>
      </c>
    </row>
    <row r="63" spans="1:6" ht="15" customHeight="1" x14ac:dyDescent="0.25">
      <c r="A63" s="89" t="s">
        <v>243</v>
      </c>
      <c r="B63" s="12" t="s">
        <v>68</v>
      </c>
      <c r="C63" s="36">
        <v>371.25</v>
      </c>
      <c r="D63" s="35">
        <v>10</v>
      </c>
      <c r="E63" s="16">
        <v>0</v>
      </c>
      <c r="F63" s="19">
        <f t="shared" si="3"/>
        <v>3.1263999999999998</v>
      </c>
    </row>
    <row r="64" spans="1:6" ht="15" customHeight="1" x14ac:dyDescent="0.25">
      <c r="A64" s="89" t="s">
        <v>244</v>
      </c>
      <c r="B64" s="12" t="s">
        <v>77</v>
      </c>
      <c r="C64" s="36">
        <v>192.1575</v>
      </c>
      <c r="D64" s="35">
        <v>5</v>
      </c>
      <c r="E64" s="16">
        <v>0</v>
      </c>
      <c r="F64" s="19">
        <f t="shared" si="3"/>
        <v>3.1263999999999998</v>
      </c>
    </row>
    <row r="65" spans="1:6" ht="15" customHeight="1" x14ac:dyDescent="0.25">
      <c r="A65" s="89" t="s">
        <v>245</v>
      </c>
      <c r="B65" s="12" t="s">
        <v>80</v>
      </c>
      <c r="C65" s="36">
        <v>189.28</v>
      </c>
      <c r="D65" s="35">
        <v>10</v>
      </c>
      <c r="E65" s="16">
        <v>0</v>
      </c>
      <c r="F65" s="19">
        <f t="shared" si="3"/>
        <v>3.1263999999999998</v>
      </c>
    </row>
    <row r="66" spans="1:6" ht="15" customHeight="1" x14ac:dyDescent="0.25">
      <c r="A66" s="89" t="s">
        <v>246</v>
      </c>
      <c r="B66" s="12" t="s">
        <v>82</v>
      </c>
      <c r="C66" s="36">
        <v>158.4</v>
      </c>
      <c r="D66" s="35">
        <v>10</v>
      </c>
      <c r="E66" s="16">
        <v>0</v>
      </c>
      <c r="F66" s="19">
        <f t="shared" si="3"/>
        <v>3.1263999999999998</v>
      </c>
    </row>
    <row r="67" spans="1:6" ht="15" customHeight="1" x14ac:dyDescent="0.25">
      <c r="A67" s="89" t="s">
        <v>247</v>
      </c>
      <c r="B67" s="12" t="s">
        <v>23</v>
      </c>
      <c r="C67" s="36">
        <v>140.9555</v>
      </c>
      <c r="D67" s="35">
        <v>100</v>
      </c>
      <c r="E67" s="16">
        <v>0</v>
      </c>
      <c r="F67" s="19">
        <f t="shared" si="3"/>
        <v>3.1263999999999998</v>
      </c>
    </row>
    <row r="68" spans="1:6" ht="15.75" customHeight="1" x14ac:dyDescent="0.25">
      <c r="A68" s="89" t="s">
        <v>248</v>
      </c>
      <c r="B68" s="12" t="s">
        <v>25</v>
      </c>
      <c r="C68" s="36">
        <v>109.0805</v>
      </c>
      <c r="D68" s="35">
        <v>100</v>
      </c>
      <c r="E68" s="16">
        <v>0</v>
      </c>
      <c r="F68" s="19">
        <f t="shared" si="3"/>
        <v>3.1263999999999998</v>
      </c>
    </row>
    <row r="69" spans="1:6" ht="15" customHeight="1" x14ac:dyDescent="0.25">
      <c r="A69" s="89" t="s">
        <v>249</v>
      </c>
      <c r="B69" s="12" t="s">
        <v>75</v>
      </c>
      <c r="C69" s="36">
        <v>446.25</v>
      </c>
      <c r="D69" s="35">
        <v>10</v>
      </c>
      <c r="E69" s="16">
        <v>0</v>
      </c>
      <c r="F69" s="19">
        <f t="shared" si="3"/>
        <v>3.1263999999999998</v>
      </c>
    </row>
    <row r="70" spans="1:6" ht="15" customHeight="1" x14ac:dyDescent="0.25">
      <c r="A70" s="89" t="s">
        <v>250</v>
      </c>
      <c r="B70" s="12" t="s">
        <v>27</v>
      </c>
      <c r="C70" s="36">
        <v>345.36599999999999</v>
      </c>
      <c r="D70" s="35">
        <v>20</v>
      </c>
      <c r="E70" s="16">
        <v>0</v>
      </c>
      <c r="F70" s="19">
        <f t="shared" si="3"/>
        <v>3.1263999999999998</v>
      </c>
    </row>
    <row r="71" spans="1:6" ht="15" customHeight="1" x14ac:dyDescent="0.25">
      <c r="A71" s="93" t="s">
        <v>95</v>
      </c>
      <c r="B71" s="94"/>
      <c r="C71" s="94"/>
      <c r="D71" s="34"/>
      <c r="E71" s="20"/>
      <c r="F71" s="21">
        <f>SUM(F39:F70)</f>
        <v>100.00200000000001</v>
      </c>
    </row>
    <row r="72" spans="1:6" x14ac:dyDescent="0.25">
      <c r="A72" s="95" t="s">
        <v>96</v>
      </c>
      <c r="B72" s="96"/>
      <c r="C72" s="96"/>
      <c r="D72" s="96"/>
      <c r="E72" s="96"/>
      <c r="F72" s="32">
        <v>0.6</v>
      </c>
    </row>
    <row r="73" spans="1:6" x14ac:dyDescent="0.25">
      <c r="A73" s="92" t="s">
        <v>97</v>
      </c>
      <c r="B73" s="92"/>
    </row>
    <row r="74" spans="1:6" x14ac:dyDescent="0.25">
      <c r="E74" s="9"/>
    </row>
  </sheetData>
  <autoFilter ref="A1:C73" xr:uid="{00000000-0009-0000-0000-000002000000}"/>
  <mergeCells count="3">
    <mergeCell ref="A73:B73"/>
    <mergeCell ref="A71:C71"/>
    <mergeCell ref="A72:E72"/>
  </mergeCells>
  <phoneticPr fontId="15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28.5703125" customWidth="1"/>
    <col min="2" max="2" width="24.140625" customWidth="1"/>
    <col min="3" max="3" width="30.42578125" customWidth="1"/>
  </cols>
  <sheetData>
    <row r="1" spans="1:3" ht="28.5" x14ac:dyDescent="0.25">
      <c r="A1" s="10" t="s">
        <v>98</v>
      </c>
      <c r="B1" s="14" t="s">
        <v>99</v>
      </c>
      <c r="C1" s="10" t="s">
        <v>100</v>
      </c>
    </row>
    <row r="2" spans="1:3" ht="44.25" customHeight="1" x14ac:dyDescent="0.25">
      <c r="A2" s="25" t="s">
        <v>255</v>
      </c>
      <c r="B2" s="26"/>
      <c r="C2" s="27">
        <f>IF(B2=3,0,IF(B2=4,25,IF(B2=5,50,IF(B2=6,75,IF(B2&gt;=7,100,0)))))</f>
        <v>0</v>
      </c>
    </row>
    <row r="3" spans="1:3" x14ac:dyDescent="0.25">
      <c r="A3" s="98" t="s">
        <v>96</v>
      </c>
      <c r="B3" s="98"/>
      <c r="C3" s="33">
        <v>0.15</v>
      </c>
    </row>
    <row r="4" spans="1:3" x14ac:dyDescent="0.25">
      <c r="A4" s="97" t="s">
        <v>97</v>
      </c>
      <c r="B4" s="97"/>
      <c r="C4" s="97"/>
    </row>
  </sheetData>
  <mergeCells count="2">
    <mergeCell ref="A4:C4"/>
    <mergeCell ref="A3:B3"/>
  </mergeCells>
  <pageMargins left="0.7" right="0.7" top="0.75" bottom="0.75" header="0.3" footer="0.3"/>
  <pageSetup paperSize="9" scale="9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L178"/>
  <sheetViews>
    <sheetView zoomScale="115" zoomScaleNormal="115" zoomScaleSheetLayoutView="130" workbookViewId="0">
      <selection activeCell="D9" sqref="D9"/>
    </sheetView>
  </sheetViews>
  <sheetFormatPr defaultRowHeight="15" x14ac:dyDescent="0.25"/>
  <cols>
    <col min="1" max="2" width="23.7109375" customWidth="1"/>
    <col min="3" max="4" width="30.140625" customWidth="1"/>
    <col min="5" max="5" width="30" customWidth="1"/>
    <col min="6" max="6" width="29.140625" customWidth="1"/>
    <col min="17" max="17" width="10.28515625" customWidth="1"/>
  </cols>
  <sheetData>
    <row r="1" spans="1:90" ht="29.25" thickBot="1" x14ac:dyDescent="0.3">
      <c r="A1" s="23" t="s">
        <v>101</v>
      </c>
      <c r="B1" s="23" t="s">
        <v>96</v>
      </c>
      <c r="C1" s="10" t="s">
        <v>102</v>
      </c>
      <c r="D1" s="10" t="s">
        <v>104</v>
      </c>
      <c r="E1" s="10" t="s">
        <v>103</v>
      </c>
      <c r="F1" s="14" t="s">
        <v>236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</row>
    <row r="2" spans="1:90" ht="20.25" customHeight="1" x14ac:dyDescent="0.25">
      <c r="A2" s="106" t="s">
        <v>16</v>
      </c>
      <c r="B2" s="103">
        <v>2.3300000000000001E-2</v>
      </c>
      <c r="C2" s="37" t="s">
        <v>105</v>
      </c>
      <c r="D2" s="37"/>
      <c r="E2" s="24">
        <v>5</v>
      </c>
      <c r="F2" s="15">
        <f t="shared" ref="F2:F7" si="0">IF(D2=Q$176,E2,0)</f>
        <v>0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</row>
    <row r="3" spans="1:90" ht="20.25" customHeight="1" x14ac:dyDescent="0.25">
      <c r="A3" s="107"/>
      <c r="B3" s="104"/>
      <c r="C3" s="22" t="s">
        <v>106</v>
      </c>
      <c r="D3" s="37"/>
      <c r="E3" s="24">
        <v>5</v>
      </c>
      <c r="F3" s="15">
        <f t="shared" si="0"/>
        <v>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</row>
    <row r="4" spans="1:90" ht="20.25" customHeight="1" x14ac:dyDescent="0.25">
      <c r="A4" s="107"/>
      <c r="B4" s="104"/>
      <c r="C4" s="22" t="s">
        <v>107</v>
      </c>
      <c r="D4" s="37"/>
      <c r="E4" s="24">
        <v>10</v>
      </c>
      <c r="F4" s="15">
        <f t="shared" si="0"/>
        <v>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</row>
    <row r="5" spans="1:90" ht="20.25" customHeight="1" x14ac:dyDescent="0.25">
      <c r="A5" s="107"/>
      <c r="B5" s="104"/>
      <c r="C5" s="22" t="s">
        <v>108</v>
      </c>
      <c r="D5" s="37"/>
      <c r="E5" s="24">
        <v>5</v>
      </c>
      <c r="F5" s="15">
        <f t="shared" si="0"/>
        <v>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</row>
    <row r="6" spans="1:90" ht="20.25" customHeight="1" x14ac:dyDescent="0.25">
      <c r="A6" s="107"/>
      <c r="B6" s="104"/>
      <c r="C6" s="22" t="s">
        <v>109</v>
      </c>
      <c r="D6" s="37"/>
      <c r="E6" s="24">
        <v>5</v>
      </c>
      <c r="F6" s="15">
        <f t="shared" si="0"/>
        <v>0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</row>
    <row r="7" spans="1:90" ht="20.25" customHeight="1" thickBot="1" x14ac:dyDescent="0.3">
      <c r="A7" s="108"/>
      <c r="B7" s="105"/>
      <c r="C7" s="22" t="s">
        <v>110</v>
      </c>
      <c r="D7" s="37"/>
      <c r="E7" s="24">
        <v>5</v>
      </c>
      <c r="F7" s="15">
        <f t="shared" si="0"/>
        <v>0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</row>
    <row r="8" spans="1:90" ht="20.25" customHeight="1" thickBot="1" x14ac:dyDescent="0.3">
      <c r="A8" s="46"/>
      <c r="B8" s="47"/>
      <c r="C8" s="48"/>
      <c r="D8" s="49"/>
      <c r="E8" s="49"/>
      <c r="F8" s="52">
        <f>SUM(F2:F7)*B2</f>
        <v>0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</row>
    <row r="9" spans="1:90" x14ac:dyDescent="0.25">
      <c r="A9" s="106" t="s">
        <v>18</v>
      </c>
      <c r="B9" s="103">
        <v>2.3300000000000001E-2</v>
      </c>
      <c r="C9" s="37" t="s">
        <v>111</v>
      </c>
      <c r="D9" s="37"/>
      <c r="E9" s="24">
        <v>5</v>
      </c>
      <c r="F9" s="15">
        <f>IF(D9=Q$176,E9,0)</f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</row>
    <row r="10" spans="1:90" ht="15.75" thickBot="1" x14ac:dyDescent="0.3">
      <c r="A10" s="108"/>
      <c r="B10" s="104"/>
      <c r="C10" s="22" t="s">
        <v>112</v>
      </c>
      <c r="D10" s="37"/>
      <c r="E10" s="24">
        <v>5</v>
      </c>
      <c r="F10" s="15">
        <f>IF(D10=Q$176,E10,0)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</row>
    <row r="11" spans="1:90" ht="15.75" thickBot="1" x14ac:dyDescent="0.3">
      <c r="A11" s="50"/>
      <c r="B11" s="51"/>
      <c r="C11" s="48"/>
      <c r="D11" s="70"/>
      <c r="E11" s="49"/>
      <c r="F11" s="52">
        <f>SUM(F9:F10)*B9</f>
        <v>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</row>
    <row r="12" spans="1:90" ht="15.75" thickBot="1" x14ac:dyDescent="0.3">
      <c r="A12" s="42" t="s">
        <v>22</v>
      </c>
      <c r="B12" s="45">
        <v>2.24E-2</v>
      </c>
      <c r="C12" s="38" t="s">
        <v>113</v>
      </c>
      <c r="D12" s="37"/>
      <c r="E12" s="24">
        <v>5</v>
      </c>
      <c r="F12" s="15">
        <f>IF(D12=Q$176,E12,0)</f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</row>
    <row r="13" spans="1:90" ht="15.75" thickBot="1" x14ac:dyDescent="0.3">
      <c r="A13" s="80"/>
      <c r="B13" s="49"/>
      <c r="C13" s="82"/>
      <c r="D13" s="79"/>
      <c r="E13" s="49"/>
      <c r="F13" s="52">
        <f>SUM(F12)*B12</f>
        <v>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</row>
    <row r="14" spans="1:90" x14ac:dyDescent="0.25">
      <c r="A14" s="106" t="s">
        <v>24</v>
      </c>
      <c r="B14" s="103">
        <v>2.3300000000000001E-2</v>
      </c>
      <c r="C14" s="76" t="s">
        <v>114</v>
      </c>
      <c r="D14" s="76"/>
      <c r="E14" s="81">
        <v>5</v>
      </c>
      <c r="F14" s="78">
        <f>IF(D14=Q$176,E14,0)</f>
        <v>0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</row>
    <row r="15" spans="1:90" x14ac:dyDescent="0.25">
      <c r="A15" s="107"/>
      <c r="B15" s="104"/>
      <c r="C15" s="72" t="s">
        <v>115</v>
      </c>
      <c r="D15" s="72"/>
      <c r="E15" s="73">
        <v>5</v>
      </c>
      <c r="F15" s="74">
        <f>IF(D15=Q$176,E15,0)</f>
        <v>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</row>
    <row r="16" spans="1:90" x14ac:dyDescent="0.25">
      <c r="A16" s="49"/>
      <c r="B16" s="49"/>
      <c r="C16" s="49"/>
      <c r="D16" s="79"/>
      <c r="E16" s="49"/>
      <c r="F16" s="49">
        <f>SUM(F14:F15)*B14</f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</row>
    <row r="17" spans="1:90" x14ac:dyDescent="0.25">
      <c r="A17" s="102" t="s">
        <v>26</v>
      </c>
      <c r="B17" s="99">
        <v>2.3300000000000001E-2</v>
      </c>
      <c r="C17" s="75" t="s">
        <v>116</v>
      </c>
      <c r="D17" s="76"/>
      <c r="E17" s="77" t="s">
        <v>117</v>
      </c>
      <c r="F17" s="78">
        <f>IF(D17=Q$176,E17,0)</f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</row>
    <row r="18" spans="1:90" x14ac:dyDescent="0.25">
      <c r="A18" s="102"/>
      <c r="B18" s="99"/>
      <c r="C18" s="22" t="s">
        <v>118</v>
      </c>
      <c r="D18" s="76"/>
      <c r="E18" s="24">
        <v>5</v>
      </c>
      <c r="F18" s="15">
        <f>IF(D18=Q$176,E18,0)</f>
        <v>0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</row>
    <row r="19" spans="1:90" ht="15.75" thickBot="1" x14ac:dyDescent="0.3">
      <c r="A19" s="101"/>
      <c r="B19" s="99"/>
      <c r="C19" s="22" t="s">
        <v>119</v>
      </c>
      <c r="D19" s="76"/>
      <c r="E19" s="40">
        <v>5</v>
      </c>
      <c r="F19" s="15">
        <f>IF(D19=Q$176,E19,0)</f>
        <v>0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</row>
    <row r="20" spans="1:90" ht="15.75" thickBot="1" x14ac:dyDescent="0.3">
      <c r="A20" s="57"/>
      <c r="B20" s="50"/>
      <c r="C20" s="48"/>
      <c r="D20" s="70"/>
      <c r="E20" s="59"/>
      <c r="F20" s="52">
        <f>SUM(F17:F19)*B17</f>
        <v>0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</row>
    <row r="21" spans="1:90" x14ac:dyDescent="0.25">
      <c r="A21" s="106" t="s">
        <v>28</v>
      </c>
      <c r="B21" s="103">
        <v>2.3300000000000001E-2</v>
      </c>
      <c r="C21" s="22" t="s">
        <v>120</v>
      </c>
      <c r="D21" s="76"/>
      <c r="E21" s="24">
        <v>5</v>
      </c>
      <c r="F21" s="15">
        <f>IF(D21=Q$176,E21,0)</f>
        <v>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</row>
    <row r="22" spans="1:90" x14ac:dyDescent="0.25">
      <c r="A22" s="107"/>
      <c r="B22" s="104"/>
      <c r="C22" s="22" t="s">
        <v>121</v>
      </c>
      <c r="D22" s="76"/>
      <c r="E22" s="24">
        <v>5</v>
      </c>
      <c r="F22" s="15">
        <f>IF(D22=Q$176,E22,0)</f>
        <v>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</row>
    <row r="23" spans="1:90" x14ac:dyDescent="0.25">
      <c r="A23" s="107"/>
      <c r="B23" s="104"/>
      <c r="C23" s="22" t="s">
        <v>122</v>
      </c>
      <c r="D23" s="76"/>
      <c r="E23" s="24">
        <v>5</v>
      </c>
      <c r="F23" s="15">
        <f>IF(D23=Q$176,E23,0)</f>
        <v>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</row>
    <row r="24" spans="1:90" ht="15.75" thickBot="1" x14ac:dyDescent="0.3">
      <c r="A24" s="108"/>
      <c r="B24" s="104"/>
      <c r="C24" s="22" t="s">
        <v>123</v>
      </c>
      <c r="D24" s="76"/>
      <c r="E24" s="24">
        <v>5</v>
      </c>
      <c r="F24" s="15">
        <f>IF(D24=Q$176,E24,0)</f>
        <v>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</row>
    <row r="25" spans="1:90" s="58" customFormat="1" ht="15.75" thickBot="1" x14ac:dyDescent="0.3">
      <c r="A25" s="57"/>
      <c r="B25" s="50"/>
      <c r="C25" s="48"/>
      <c r="D25" s="70"/>
      <c r="E25" s="49"/>
      <c r="F25" s="52">
        <f>SUM(F21:F24)*B21</f>
        <v>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</row>
    <row r="26" spans="1:90" x14ac:dyDescent="0.25">
      <c r="A26" s="100" t="s">
        <v>29</v>
      </c>
      <c r="B26" s="99">
        <v>2.3300000000000001E-2</v>
      </c>
      <c r="C26" s="22" t="s">
        <v>124</v>
      </c>
      <c r="D26" s="76"/>
      <c r="E26" s="24">
        <v>10</v>
      </c>
      <c r="F26" s="15">
        <f>IF(D26=Q$176,E26,0)</f>
        <v>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</row>
    <row r="27" spans="1:90" x14ac:dyDescent="0.25">
      <c r="A27" s="102"/>
      <c r="B27" s="99"/>
      <c r="C27" s="22" t="s">
        <v>125</v>
      </c>
      <c r="D27" s="76"/>
      <c r="E27" s="24">
        <v>5</v>
      </c>
      <c r="F27" s="15">
        <f>IF(D27=Q$176,E27,0)</f>
        <v>0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</row>
    <row r="28" spans="1:90" ht="15.75" thickBot="1" x14ac:dyDescent="0.3">
      <c r="A28" s="101"/>
      <c r="B28" s="99"/>
      <c r="C28" s="22" t="s">
        <v>126</v>
      </c>
      <c r="D28" s="76"/>
      <c r="E28" s="24">
        <v>5</v>
      </c>
      <c r="F28" s="15">
        <f>IF(D28=Q$176,E28,0)</f>
        <v>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</row>
    <row r="29" spans="1:90" s="58" customFormat="1" ht="15.75" thickBot="1" x14ac:dyDescent="0.3">
      <c r="A29" s="57"/>
      <c r="B29" s="50"/>
      <c r="C29" s="48"/>
      <c r="D29" s="70"/>
      <c r="E29" s="49"/>
      <c r="F29" s="52">
        <f>SUM(F26:F28)*B26</f>
        <v>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</row>
    <row r="30" spans="1:90" x14ac:dyDescent="0.25">
      <c r="A30" s="100" t="s">
        <v>31</v>
      </c>
      <c r="B30" s="99">
        <v>2.3300000000000001E-2</v>
      </c>
      <c r="C30" s="22" t="s">
        <v>127</v>
      </c>
      <c r="D30" s="76"/>
      <c r="E30" s="24">
        <v>5</v>
      </c>
      <c r="F30" s="15">
        <f>IF(D30=Q$176,E30,0)</f>
        <v>0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</row>
    <row r="31" spans="1:90" x14ac:dyDescent="0.25">
      <c r="A31" s="102"/>
      <c r="B31" s="99"/>
      <c r="C31" s="22" t="s">
        <v>128</v>
      </c>
      <c r="D31" s="76"/>
      <c r="E31" s="24">
        <v>5</v>
      </c>
      <c r="F31" s="15">
        <f>IF(D31=Q$176,E31,0)</f>
        <v>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</row>
    <row r="32" spans="1:90" x14ac:dyDescent="0.25">
      <c r="A32" s="102"/>
      <c r="B32" s="99"/>
      <c r="C32" s="22" t="s">
        <v>129</v>
      </c>
      <c r="D32" s="76"/>
      <c r="E32" s="39">
        <v>5</v>
      </c>
      <c r="F32" s="15">
        <f>IF(D32=Q$176,E32,0)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</row>
    <row r="33" spans="1:90" ht="15.75" thickBot="1" x14ac:dyDescent="0.3">
      <c r="A33" s="101"/>
      <c r="B33" s="99"/>
      <c r="C33" s="22" t="s">
        <v>130</v>
      </c>
      <c r="D33" s="76"/>
      <c r="E33" s="40">
        <v>5</v>
      </c>
      <c r="F33" s="15">
        <f>IF(D33=Q$176,E33,0)</f>
        <v>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</row>
    <row r="34" spans="1:90" ht="15.75" thickBot="1" x14ac:dyDescent="0.3">
      <c r="A34" s="57"/>
      <c r="B34" s="50"/>
      <c r="C34" s="48"/>
      <c r="D34" s="70"/>
      <c r="E34" s="59"/>
      <c r="F34" s="52">
        <f>SUM(F30:F33)*B30</f>
        <v>0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x14ac:dyDescent="0.25">
      <c r="A35" s="100" t="s">
        <v>33</v>
      </c>
      <c r="B35" s="99">
        <v>2.3300000000000001E-2</v>
      </c>
      <c r="C35" s="22" t="s">
        <v>131</v>
      </c>
      <c r="D35" s="76"/>
      <c r="E35" s="24">
        <v>5</v>
      </c>
      <c r="F35" s="15">
        <f>IF(D35=Q$176,E35,0)</f>
        <v>0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</row>
    <row r="36" spans="1:90" x14ac:dyDescent="0.25">
      <c r="A36" s="102"/>
      <c r="B36" s="99"/>
      <c r="C36" s="22" t="s">
        <v>132</v>
      </c>
      <c r="D36" s="76"/>
      <c r="E36" s="24">
        <v>5</v>
      </c>
      <c r="F36" s="15">
        <f>IF(D36=Q$176,E36,0)</f>
        <v>0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</row>
    <row r="37" spans="1:90" ht="15.75" thickBot="1" x14ac:dyDescent="0.3">
      <c r="A37" s="101"/>
      <c r="B37" s="99"/>
      <c r="C37" s="22" t="s">
        <v>133</v>
      </c>
      <c r="D37" s="76"/>
      <c r="E37" s="40">
        <v>5</v>
      </c>
      <c r="F37" s="15">
        <f>IF(D37=Q$176,E37,0)</f>
        <v>0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</row>
    <row r="38" spans="1:90" ht="15.75" thickBot="1" x14ac:dyDescent="0.3">
      <c r="A38" s="57"/>
      <c r="B38" s="50"/>
      <c r="C38" s="48"/>
      <c r="D38" s="70"/>
      <c r="E38" s="59"/>
      <c r="F38" s="52">
        <f>SUM(F35:F37)*B35</f>
        <v>0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</row>
    <row r="39" spans="1:90" x14ac:dyDescent="0.25">
      <c r="A39" s="100" t="s">
        <v>37</v>
      </c>
      <c r="B39" s="99">
        <v>2.3300000000000001E-2</v>
      </c>
      <c r="C39" s="22" t="s">
        <v>134</v>
      </c>
      <c r="D39" s="76"/>
      <c r="E39" s="24">
        <v>5</v>
      </c>
      <c r="F39" s="15">
        <f t="shared" ref="F39:F44" si="1">IF(D39=Q$176,E39,0)</f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</row>
    <row r="40" spans="1:90" x14ac:dyDescent="0.25">
      <c r="A40" s="102"/>
      <c r="B40" s="99"/>
      <c r="C40" s="22" t="s">
        <v>135</v>
      </c>
      <c r="D40" s="76"/>
      <c r="E40" s="24">
        <v>5</v>
      </c>
      <c r="F40" s="15">
        <f t="shared" si="1"/>
        <v>0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</row>
    <row r="41" spans="1:90" x14ac:dyDescent="0.25">
      <c r="A41" s="102"/>
      <c r="B41" s="99"/>
      <c r="C41" s="22" t="s">
        <v>136</v>
      </c>
      <c r="D41" s="76"/>
      <c r="E41" s="24">
        <v>10</v>
      </c>
      <c r="F41" s="15">
        <f t="shared" si="1"/>
        <v>0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</row>
    <row r="42" spans="1:90" x14ac:dyDescent="0.25">
      <c r="A42" s="102"/>
      <c r="B42" s="99"/>
      <c r="C42" s="22" t="s">
        <v>137</v>
      </c>
      <c r="D42" s="76"/>
      <c r="E42" s="24">
        <v>5</v>
      </c>
      <c r="F42" s="15">
        <f t="shared" si="1"/>
        <v>0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</row>
    <row r="43" spans="1:90" x14ac:dyDescent="0.25">
      <c r="A43" s="102"/>
      <c r="B43" s="99"/>
      <c r="C43" s="22" t="s">
        <v>138</v>
      </c>
      <c r="D43" s="76"/>
      <c r="E43" s="24">
        <v>5</v>
      </c>
      <c r="F43" s="15">
        <f t="shared" si="1"/>
        <v>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</row>
    <row r="44" spans="1:90" x14ac:dyDescent="0.25">
      <c r="A44" s="102"/>
      <c r="B44" s="99"/>
      <c r="C44" s="22" t="s">
        <v>139</v>
      </c>
      <c r="D44" s="76"/>
      <c r="E44" s="24">
        <v>5</v>
      </c>
      <c r="F44" s="15">
        <f t="shared" si="1"/>
        <v>0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</row>
    <row r="45" spans="1:90" ht="15.75" thickBot="1" x14ac:dyDescent="0.3">
      <c r="A45" s="57"/>
      <c r="B45" s="50"/>
      <c r="C45" s="48"/>
      <c r="D45" s="70"/>
      <c r="E45" s="49"/>
      <c r="F45" s="52">
        <f>SUM(F39:F44)*B39</f>
        <v>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</row>
    <row r="46" spans="1:90" x14ac:dyDescent="0.25">
      <c r="A46" s="100" t="s">
        <v>39</v>
      </c>
      <c r="B46" s="99">
        <v>2.3300000000000001E-2</v>
      </c>
      <c r="C46" s="41" t="s">
        <v>140</v>
      </c>
      <c r="D46" s="76"/>
      <c r="E46" s="24">
        <v>5</v>
      </c>
      <c r="F46" s="15">
        <f>IF(D46=Q$176,E46,0)</f>
        <v>0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</row>
    <row r="47" spans="1:90" ht="15.75" thickBot="1" x14ac:dyDescent="0.3">
      <c r="A47" s="101"/>
      <c r="B47" s="99"/>
      <c r="C47" s="22" t="s">
        <v>141</v>
      </c>
      <c r="D47" s="76"/>
      <c r="E47" s="39">
        <v>5</v>
      </c>
      <c r="F47" s="15">
        <f>IF(D47=Q$176,E47,0)</f>
        <v>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</row>
    <row r="48" spans="1:90" ht="15.75" thickBot="1" x14ac:dyDescent="0.3">
      <c r="A48" s="60"/>
      <c r="B48" s="50"/>
      <c r="C48" s="48"/>
      <c r="D48" s="70"/>
      <c r="E48" s="61"/>
      <c r="F48" s="52">
        <f>SUM(F46:F47)*B46</f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</row>
    <row r="49" spans="1:90" ht="15.75" thickBot="1" x14ac:dyDescent="0.3">
      <c r="A49" s="85" t="s">
        <v>40</v>
      </c>
      <c r="B49" s="84">
        <v>2.23E-2</v>
      </c>
      <c r="C49" s="22" t="s">
        <v>252</v>
      </c>
      <c r="D49" s="76"/>
      <c r="E49" s="40">
        <v>5</v>
      </c>
      <c r="F49" s="15">
        <f>IF(D49=Q$176,E49,0)</f>
        <v>0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</row>
    <row r="50" spans="1:90" ht="15.75" thickBot="1" x14ac:dyDescent="0.3">
      <c r="A50" s="53"/>
      <c r="B50" s="54"/>
      <c r="C50" s="48"/>
      <c r="D50" s="70"/>
      <c r="E50" s="59"/>
      <c r="F50" s="52">
        <f>SUM(F49)*B49</f>
        <v>0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</row>
    <row r="51" spans="1:90" x14ac:dyDescent="0.25">
      <c r="A51" s="100" t="s">
        <v>41</v>
      </c>
      <c r="B51" s="99">
        <v>2.3300000000000001E-2</v>
      </c>
      <c r="C51" s="22" t="s">
        <v>143</v>
      </c>
      <c r="D51" s="76"/>
      <c r="E51" s="24">
        <v>5</v>
      </c>
      <c r="F51" s="15">
        <f>IF(D51=Q$176,E51,0)</f>
        <v>0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</row>
    <row r="52" spans="1:90" ht="15.75" thickBot="1" x14ac:dyDescent="0.3">
      <c r="A52" s="101"/>
      <c r="B52" s="99"/>
      <c r="C52" s="22" t="s">
        <v>144</v>
      </c>
      <c r="D52" s="76"/>
      <c r="E52" s="24">
        <v>5</v>
      </c>
      <c r="F52" s="15">
        <f>IF(D52=Q$176,E52,0)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</row>
    <row r="53" spans="1:90" ht="15.75" thickBot="1" x14ac:dyDescent="0.3">
      <c r="A53" s="57"/>
      <c r="B53" s="50"/>
      <c r="C53" s="48"/>
      <c r="D53" s="70"/>
      <c r="E53" s="56"/>
      <c r="F53" s="52">
        <f>SUM(F51:F52)*B51</f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</row>
    <row r="54" spans="1:90" x14ac:dyDescent="0.25">
      <c r="A54" s="100" t="s">
        <v>42</v>
      </c>
      <c r="B54" s="99">
        <v>2.3300000000000001E-2</v>
      </c>
      <c r="C54" s="22" t="s">
        <v>145</v>
      </c>
      <c r="D54" s="76"/>
      <c r="E54" s="40">
        <v>10</v>
      </c>
      <c r="F54" s="15">
        <f>IF(D54=Q$176,E54,0)</f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</row>
    <row r="55" spans="1:90" x14ac:dyDescent="0.25">
      <c r="A55" s="102"/>
      <c r="B55" s="99"/>
      <c r="C55" s="22" t="s">
        <v>146</v>
      </c>
      <c r="D55" s="76"/>
      <c r="E55" s="24">
        <v>5</v>
      </c>
      <c r="F55" s="15">
        <f>IF(D55=Q$176,E55,0)</f>
        <v>0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</row>
    <row r="56" spans="1:90" ht="15.75" thickBot="1" x14ac:dyDescent="0.3">
      <c r="A56" s="101"/>
      <c r="B56" s="99"/>
      <c r="C56" s="22" t="s">
        <v>147</v>
      </c>
      <c r="D56" s="76"/>
      <c r="E56" s="24">
        <v>5</v>
      </c>
      <c r="F56" s="15">
        <f>IF(D56=Q$176,E56,0)</f>
        <v>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</row>
    <row r="57" spans="1:90" ht="15.75" thickBot="1" x14ac:dyDescent="0.3">
      <c r="A57" s="57"/>
      <c r="B57" s="50"/>
      <c r="C57" s="48"/>
      <c r="D57" s="70"/>
      <c r="E57" s="49"/>
      <c r="F57" s="52">
        <f>SUM(F54:F56)*B54</f>
        <v>0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</row>
    <row r="58" spans="1:90" x14ac:dyDescent="0.25">
      <c r="A58" s="100" t="s">
        <v>43</v>
      </c>
      <c r="B58" s="99">
        <v>2.3300000000000001E-2</v>
      </c>
      <c r="C58" s="22" t="s">
        <v>148</v>
      </c>
      <c r="D58" s="76"/>
      <c r="E58" s="24">
        <v>5</v>
      </c>
      <c r="F58" s="15">
        <f>IF(D58=Q$176,E58,0)</f>
        <v>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</row>
    <row r="59" spans="1:90" x14ac:dyDescent="0.25">
      <c r="A59" s="102"/>
      <c r="B59" s="99"/>
      <c r="C59" s="22" t="s">
        <v>149</v>
      </c>
      <c r="D59" s="76"/>
      <c r="E59" s="24">
        <v>5</v>
      </c>
      <c r="F59" s="15">
        <f>IF(D59=Q$176,E59,0)</f>
        <v>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</row>
    <row r="60" spans="1:90" x14ac:dyDescent="0.25">
      <c r="A60" s="102"/>
      <c r="B60" s="99"/>
      <c r="C60" s="22" t="s">
        <v>150</v>
      </c>
      <c r="D60" s="76"/>
      <c r="E60" s="24">
        <v>5</v>
      </c>
      <c r="F60" s="15">
        <f>IF(D60=Q$176,E60,0)</f>
        <v>0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</row>
    <row r="61" spans="1:90" ht="15" customHeight="1" x14ac:dyDescent="0.25">
      <c r="A61" s="102"/>
      <c r="B61" s="99"/>
      <c r="C61" s="22" t="s">
        <v>253</v>
      </c>
      <c r="D61" s="76"/>
      <c r="E61" s="24">
        <v>5</v>
      </c>
      <c r="F61" s="15">
        <f>IF(D61=Q$176,E61,0)</f>
        <v>0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</row>
    <row r="62" spans="1:90" s="58" customFormat="1" ht="15" customHeight="1" thickBot="1" x14ac:dyDescent="0.3">
      <c r="A62" s="57"/>
      <c r="B62" s="50"/>
      <c r="C62" s="48"/>
      <c r="D62" s="70"/>
      <c r="E62" s="49"/>
      <c r="F62" s="52">
        <f>SUM(F58:F61)*B58</f>
        <v>0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</row>
    <row r="63" spans="1:90" x14ac:dyDescent="0.25">
      <c r="A63" s="100" t="s">
        <v>44</v>
      </c>
      <c r="B63" s="99">
        <v>2.3300000000000001E-2</v>
      </c>
      <c r="C63" s="22" t="s">
        <v>151</v>
      </c>
      <c r="D63" s="76"/>
      <c r="E63" s="24">
        <v>10</v>
      </c>
      <c r="F63" s="15">
        <f>IF(D63=Q$176,E63,0)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</row>
    <row r="64" spans="1:90" x14ac:dyDescent="0.25">
      <c r="A64" s="102"/>
      <c r="B64" s="99"/>
      <c r="C64" s="22" t="s">
        <v>152</v>
      </c>
      <c r="D64" s="76"/>
      <c r="E64" s="24">
        <v>5</v>
      </c>
      <c r="F64" s="15">
        <f>IF(D64=Q$176,E64,0)</f>
        <v>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</row>
    <row r="65" spans="1:90" x14ac:dyDescent="0.25">
      <c r="A65" s="102"/>
      <c r="B65" s="99"/>
      <c r="C65" s="22" t="s">
        <v>153</v>
      </c>
      <c r="D65" s="76"/>
      <c r="E65" s="24">
        <v>5</v>
      </c>
      <c r="F65" s="15">
        <f>IF(D65=Q$176,E65,0)</f>
        <v>0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</row>
    <row r="66" spans="1:90" s="58" customFormat="1" ht="15.75" thickBot="1" x14ac:dyDescent="0.3">
      <c r="A66" s="57"/>
      <c r="B66" s="50"/>
      <c r="C66" s="48"/>
      <c r="D66" s="70"/>
      <c r="E66" s="56"/>
      <c r="F66" s="52">
        <f>SUM(F63:F65)*B63</f>
        <v>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</row>
    <row r="67" spans="1:90" x14ac:dyDescent="0.25">
      <c r="A67" s="100" t="s">
        <v>45</v>
      </c>
      <c r="B67" s="99">
        <v>2.3300000000000001E-2</v>
      </c>
      <c r="C67" s="22" t="s">
        <v>154</v>
      </c>
      <c r="D67" s="76"/>
      <c r="E67" s="39">
        <v>5</v>
      </c>
      <c r="F67" s="15">
        <f>IF(D67=Q$176,E67,0)</f>
        <v>0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</row>
    <row r="68" spans="1:90" x14ac:dyDescent="0.25">
      <c r="A68" s="102"/>
      <c r="B68" s="99"/>
      <c r="C68" s="22" t="s">
        <v>155</v>
      </c>
      <c r="D68" s="76"/>
      <c r="E68" s="40">
        <v>5</v>
      </c>
      <c r="F68" s="15">
        <f>IF(D68=Q$176,E68,0)</f>
        <v>0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</row>
    <row r="69" spans="1:90" x14ac:dyDescent="0.25">
      <c r="A69" s="102"/>
      <c r="B69" s="99"/>
      <c r="C69" s="22" t="s">
        <v>156</v>
      </c>
      <c r="D69" s="76"/>
      <c r="E69" s="24">
        <v>5</v>
      </c>
      <c r="F69" s="15">
        <f>IF(D69=Q$176,E69,0)</f>
        <v>0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</row>
    <row r="70" spans="1:90" x14ac:dyDescent="0.25">
      <c r="A70" s="102"/>
      <c r="B70" s="99"/>
      <c r="C70" s="22" t="s">
        <v>157</v>
      </c>
      <c r="D70" s="76"/>
      <c r="E70" s="24">
        <v>5</v>
      </c>
      <c r="F70" s="15">
        <f>IF(D70=Q$176,E70,0)</f>
        <v>0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</row>
    <row r="71" spans="1:90" s="58" customFormat="1" ht="15.75" thickBot="1" x14ac:dyDescent="0.3">
      <c r="A71" s="57"/>
      <c r="B71" s="50"/>
      <c r="C71" s="48"/>
      <c r="D71" s="70"/>
      <c r="E71" s="56"/>
      <c r="F71" s="52">
        <f>SUM(F67:F70)*B67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</row>
    <row r="72" spans="1:90" x14ac:dyDescent="0.25">
      <c r="A72" s="100" t="s">
        <v>46</v>
      </c>
      <c r="B72" s="99">
        <v>2.3300000000000001E-2</v>
      </c>
      <c r="C72" s="22" t="s">
        <v>158</v>
      </c>
      <c r="D72" s="76"/>
      <c r="E72" s="40">
        <v>5</v>
      </c>
      <c r="F72" s="15">
        <f>IF(D72=Q$176,E72,0)</f>
        <v>0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</row>
    <row r="73" spans="1:90" x14ac:dyDescent="0.25">
      <c r="A73" s="102"/>
      <c r="B73" s="99"/>
      <c r="C73" s="22" t="s">
        <v>159</v>
      </c>
      <c r="D73" s="76"/>
      <c r="E73" s="24">
        <v>5</v>
      </c>
      <c r="F73" s="15">
        <f>IF(D73=Q$176,E73,0)</f>
        <v>0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</row>
    <row r="74" spans="1:90" x14ac:dyDescent="0.25">
      <c r="A74" s="102"/>
      <c r="B74" s="99"/>
      <c r="C74" s="22" t="s">
        <v>160</v>
      </c>
      <c r="D74" s="76"/>
      <c r="E74" s="24">
        <v>5</v>
      </c>
      <c r="F74" s="15">
        <f>IF(D74=Q$176,E74,0)</f>
        <v>0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</row>
    <row r="75" spans="1:90" ht="15.75" thickBot="1" x14ac:dyDescent="0.3">
      <c r="A75" s="57"/>
      <c r="B75" s="50"/>
      <c r="C75" s="48"/>
      <c r="D75" s="70"/>
      <c r="E75" s="49"/>
      <c r="F75" s="52">
        <f>SUM(F72:F74)*B72</f>
        <v>0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</row>
    <row r="76" spans="1:90" x14ac:dyDescent="0.25">
      <c r="A76" s="100" t="s">
        <v>49</v>
      </c>
      <c r="B76" s="99">
        <v>2.3300000000000001E-2</v>
      </c>
      <c r="C76" s="22" t="s">
        <v>161</v>
      </c>
      <c r="D76" s="76"/>
      <c r="E76" s="24">
        <v>5</v>
      </c>
      <c r="F76" s="15">
        <f>IF(D76=Q$176,E76,0)</f>
        <v>0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</row>
    <row r="77" spans="1:90" x14ac:dyDescent="0.25">
      <c r="A77" s="102"/>
      <c r="B77" s="99"/>
      <c r="C77" s="22" t="s">
        <v>162</v>
      </c>
      <c r="D77" s="76"/>
      <c r="E77" s="24">
        <v>5</v>
      </c>
      <c r="F77" s="15">
        <f>IF(D77=Q$176,E77,0)</f>
        <v>0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</row>
    <row r="78" spans="1:90" s="58" customFormat="1" ht="15.75" thickBot="1" x14ac:dyDescent="0.3">
      <c r="A78" s="57"/>
      <c r="B78" s="50"/>
      <c r="C78" s="48"/>
      <c r="D78" s="70"/>
      <c r="E78" s="49"/>
      <c r="F78" s="52">
        <f>SUM(F76:F77)*B76</f>
        <v>0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</row>
    <row r="79" spans="1:90" x14ac:dyDescent="0.25">
      <c r="A79" s="100" t="s">
        <v>50</v>
      </c>
      <c r="B79" s="99">
        <v>2.3300000000000001E-2</v>
      </c>
      <c r="C79" s="22" t="s">
        <v>163</v>
      </c>
      <c r="D79" s="76"/>
      <c r="E79" s="24">
        <v>10</v>
      </c>
      <c r="F79" s="15">
        <f>IF(D79=Q$176,E79,0)</f>
        <v>0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</row>
    <row r="80" spans="1:90" x14ac:dyDescent="0.25">
      <c r="A80" s="102"/>
      <c r="B80" s="99"/>
      <c r="C80" s="22" t="s">
        <v>164</v>
      </c>
      <c r="D80" s="76"/>
      <c r="E80" s="24">
        <v>5</v>
      </c>
      <c r="F80" s="15">
        <f>IF(D80=Q$176,E80,0)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</row>
    <row r="81" spans="1:90" x14ac:dyDescent="0.25">
      <c r="A81" s="102"/>
      <c r="B81" s="99"/>
      <c r="C81" s="22" t="s">
        <v>165</v>
      </c>
      <c r="D81" s="76"/>
      <c r="E81" s="24">
        <v>5</v>
      </c>
      <c r="F81" s="15">
        <f>IF(D81=Q$176,E81,0)</f>
        <v>0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</row>
    <row r="82" spans="1:90" s="58" customFormat="1" ht="15.75" thickBot="1" x14ac:dyDescent="0.3">
      <c r="A82" s="57"/>
      <c r="B82" s="50"/>
      <c r="C82" s="48"/>
      <c r="D82" s="70"/>
      <c r="E82" s="49"/>
      <c r="F82" s="52">
        <f>SUM(F79:F81)*B79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</row>
    <row r="83" spans="1:90" x14ac:dyDescent="0.25">
      <c r="A83" s="100" t="s">
        <v>51</v>
      </c>
      <c r="B83" s="99">
        <v>2.3300000000000001E-2</v>
      </c>
      <c r="C83" s="22" t="s">
        <v>166</v>
      </c>
      <c r="D83" s="76"/>
      <c r="E83" s="24">
        <v>5</v>
      </c>
      <c r="F83" s="15">
        <f>IF(D83=Q$176,E83,0)</f>
        <v>0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</row>
    <row r="84" spans="1:90" x14ac:dyDescent="0.25">
      <c r="A84" s="102"/>
      <c r="B84" s="99"/>
      <c r="C84" s="22" t="s">
        <v>167</v>
      </c>
      <c r="D84" s="76"/>
      <c r="E84" s="24">
        <v>5</v>
      </c>
      <c r="F84" s="15">
        <f>IF(D84=Q$176,E84,0)</f>
        <v>0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</row>
    <row r="85" spans="1:90" x14ac:dyDescent="0.25">
      <c r="A85" s="102"/>
      <c r="B85" s="99"/>
      <c r="C85" s="22" t="s">
        <v>168</v>
      </c>
      <c r="D85" s="76"/>
      <c r="E85" s="39">
        <v>5</v>
      </c>
      <c r="F85" s="15">
        <f>IF(D85=Q$176,E85,0)</f>
        <v>0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</row>
    <row r="86" spans="1:90" x14ac:dyDescent="0.25">
      <c r="A86" s="102"/>
      <c r="B86" s="99"/>
      <c r="C86" s="22" t="s">
        <v>169</v>
      </c>
      <c r="D86" s="76"/>
      <c r="E86" s="40">
        <v>5</v>
      </c>
      <c r="F86" s="15">
        <f>IF(D86=Q$176,E86,0)</f>
        <v>0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</row>
    <row r="87" spans="1:90" s="58" customFormat="1" ht="15.75" thickBot="1" x14ac:dyDescent="0.3">
      <c r="A87" s="57"/>
      <c r="B87" s="50"/>
      <c r="C87" s="48"/>
      <c r="D87" s="70"/>
      <c r="E87" s="59"/>
      <c r="F87" s="52">
        <f>SUM(F83:F86)*B83</f>
        <v>0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</row>
    <row r="88" spans="1:90" x14ac:dyDescent="0.25">
      <c r="A88" s="100" t="s">
        <v>52</v>
      </c>
      <c r="B88" s="99">
        <v>2.3300000000000001E-2</v>
      </c>
      <c r="C88" s="22" t="s">
        <v>170</v>
      </c>
      <c r="D88" s="76"/>
      <c r="E88" s="24">
        <v>5</v>
      </c>
      <c r="F88" s="15">
        <f>IF(D88=Q$176,E88,0)</f>
        <v>0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</row>
    <row r="89" spans="1:90" x14ac:dyDescent="0.25">
      <c r="A89" s="102"/>
      <c r="B89" s="99"/>
      <c r="C89" s="22" t="s">
        <v>171</v>
      </c>
      <c r="D89" s="76"/>
      <c r="E89" s="24">
        <v>5</v>
      </c>
      <c r="F89" s="15">
        <f>IF(D89=Q$176,E89,0)</f>
        <v>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</row>
    <row r="90" spans="1:90" x14ac:dyDescent="0.25">
      <c r="A90" s="102"/>
      <c r="B90" s="99"/>
      <c r="C90" s="22" t="s">
        <v>172</v>
      </c>
      <c r="D90" s="76"/>
      <c r="E90" s="40">
        <v>5</v>
      </c>
      <c r="F90" s="15">
        <f>IF(D90=Q$176,E90,0)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</row>
    <row r="91" spans="1:90" s="58" customFormat="1" ht="15.75" thickBot="1" x14ac:dyDescent="0.3">
      <c r="A91" s="57"/>
      <c r="B91" s="50"/>
      <c r="C91" s="48"/>
      <c r="D91" s="70"/>
      <c r="E91" s="59"/>
      <c r="F91" s="52">
        <f>SUM(F88:F90)*B88</f>
        <v>0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</row>
    <row r="92" spans="1:90" x14ac:dyDescent="0.25">
      <c r="A92" s="100" t="s">
        <v>56</v>
      </c>
      <c r="B92" s="99">
        <v>2.3300000000000001E-2</v>
      </c>
      <c r="C92" s="22" t="s">
        <v>173</v>
      </c>
      <c r="D92" s="76"/>
      <c r="E92" s="24">
        <v>5</v>
      </c>
      <c r="F92" s="15">
        <f t="shared" ref="F92:F99" si="2">IF(D92=Q$176,E92,0)</f>
        <v>0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</row>
    <row r="93" spans="1:90" x14ac:dyDescent="0.25">
      <c r="A93" s="102"/>
      <c r="B93" s="99"/>
      <c r="C93" s="22" t="s">
        <v>174</v>
      </c>
      <c r="D93" s="76"/>
      <c r="E93" s="24">
        <v>5</v>
      </c>
      <c r="F93" s="15">
        <f t="shared" si="2"/>
        <v>0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</row>
    <row r="94" spans="1:90" x14ac:dyDescent="0.25">
      <c r="A94" s="102"/>
      <c r="B94" s="99"/>
      <c r="C94" s="22" t="s">
        <v>175</v>
      </c>
      <c r="D94" s="76"/>
      <c r="E94" s="24">
        <v>10</v>
      </c>
      <c r="F94" s="15">
        <f t="shared" si="2"/>
        <v>0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</row>
    <row r="95" spans="1:90" x14ac:dyDescent="0.25">
      <c r="A95" s="102"/>
      <c r="B95" s="99"/>
      <c r="C95" s="22" t="s">
        <v>176</v>
      </c>
      <c r="D95" s="76"/>
      <c r="E95" s="24">
        <v>5</v>
      </c>
      <c r="F95" s="15">
        <f t="shared" si="2"/>
        <v>0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</row>
    <row r="96" spans="1:90" x14ac:dyDescent="0.25">
      <c r="A96" s="102"/>
      <c r="B96" s="99"/>
      <c r="C96" s="22" t="s">
        <v>177</v>
      </c>
      <c r="D96" s="76"/>
      <c r="E96" s="24">
        <v>5</v>
      </c>
      <c r="F96" s="15">
        <f t="shared" si="2"/>
        <v>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</row>
    <row r="97" spans="1:90" x14ac:dyDescent="0.25">
      <c r="A97" s="102"/>
      <c r="B97" s="99"/>
      <c r="C97" s="22" t="s">
        <v>178</v>
      </c>
      <c r="D97" s="76"/>
      <c r="E97" s="24">
        <v>5</v>
      </c>
      <c r="F97" s="15">
        <f t="shared" si="2"/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</row>
    <row r="98" spans="1:90" x14ac:dyDescent="0.25">
      <c r="A98" s="102"/>
      <c r="B98" s="99"/>
      <c r="C98" s="22" t="s">
        <v>179</v>
      </c>
      <c r="D98" s="76"/>
      <c r="E98" s="24">
        <v>10</v>
      </c>
      <c r="F98" s="15">
        <f t="shared" si="2"/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</row>
    <row r="99" spans="1:90" x14ac:dyDescent="0.25">
      <c r="A99" s="102"/>
      <c r="B99" s="99"/>
      <c r="C99" s="22" t="s">
        <v>180</v>
      </c>
      <c r="D99" s="76"/>
      <c r="E99" s="24">
        <v>5</v>
      </c>
      <c r="F99" s="15">
        <f t="shared" si="2"/>
        <v>0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</row>
    <row r="100" spans="1:90" s="58" customFormat="1" ht="15.75" thickBot="1" x14ac:dyDescent="0.3">
      <c r="A100" s="57"/>
      <c r="B100" s="50"/>
      <c r="C100" s="48"/>
      <c r="D100" s="70"/>
      <c r="E100" s="49"/>
      <c r="F100" s="52">
        <f>SUM(F92:F99)*B92</f>
        <v>0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</row>
    <row r="101" spans="1:90" ht="14.25" customHeight="1" x14ac:dyDescent="0.25">
      <c r="A101" s="100" t="s">
        <v>57</v>
      </c>
      <c r="B101" s="99">
        <v>2.3300000000000001E-2</v>
      </c>
      <c r="C101" s="22" t="s">
        <v>181</v>
      </c>
      <c r="D101" s="76"/>
      <c r="E101" s="24">
        <v>5</v>
      </c>
      <c r="F101" s="15">
        <f>IF(D101=Q$176,E101,0)</f>
        <v>0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</row>
    <row r="102" spans="1:90" x14ac:dyDescent="0.25">
      <c r="A102" s="102"/>
      <c r="B102" s="99"/>
      <c r="C102" s="22" t="s">
        <v>182</v>
      </c>
      <c r="D102" s="76"/>
      <c r="E102" s="39">
        <v>5</v>
      </c>
      <c r="F102" s="15">
        <f>IF(D102=Q$176,E102,0)</f>
        <v>0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</row>
    <row r="103" spans="1:90" s="58" customFormat="1" x14ac:dyDescent="0.25">
      <c r="A103" s="57"/>
      <c r="B103" s="50"/>
      <c r="C103" s="48"/>
      <c r="D103" s="70"/>
      <c r="E103" s="61"/>
      <c r="F103" s="52">
        <f>SUM(F101:F102)*B101</f>
        <v>0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</row>
    <row r="104" spans="1:90" x14ac:dyDescent="0.25">
      <c r="A104" s="43" t="s">
        <v>58</v>
      </c>
      <c r="B104" s="44">
        <v>2.3300000000000001E-2</v>
      </c>
      <c r="C104" s="38" t="s">
        <v>183</v>
      </c>
      <c r="D104" s="76"/>
      <c r="E104" s="40">
        <v>5</v>
      </c>
      <c r="F104" s="15">
        <f>IF(D104=Q$176,E104,0)</f>
        <v>0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</row>
    <row r="105" spans="1:90" ht="15.75" thickBot="1" x14ac:dyDescent="0.3">
      <c r="A105" s="62"/>
      <c r="B105" s="54"/>
      <c r="C105" s="55"/>
      <c r="D105" s="70"/>
      <c r="E105" s="59"/>
      <c r="F105" s="52">
        <f>SUM(F104)*B104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</row>
    <row r="106" spans="1:90" x14ac:dyDescent="0.25">
      <c r="A106" s="100" t="s">
        <v>59</v>
      </c>
      <c r="B106" s="99">
        <v>2.3300000000000001E-2</v>
      </c>
      <c r="C106" s="22" t="s">
        <v>184</v>
      </c>
      <c r="D106" s="76"/>
      <c r="E106" s="24">
        <v>5</v>
      </c>
      <c r="F106" s="15">
        <f>IF(D106=Q$176,E106,0)</f>
        <v>0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</row>
    <row r="107" spans="1:90" x14ac:dyDescent="0.25">
      <c r="A107" s="102"/>
      <c r="B107" s="99"/>
      <c r="C107" s="22" t="s">
        <v>185</v>
      </c>
      <c r="D107" s="76"/>
      <c r="E107" s="24">
        <v>5</v>
      </c>
      <c r="F107" s="15">
        <f>IF(D107=Q$176,E107,0)</f>
        <v>0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</row>
    <row r="108" spans="1:90" s="58" customFormat="1" ht="15.75" thickBot="1" x14ac:dyDescent="0.3">
      <c r="A108" s="57"/>
      <c r="B108" s="50"/>
      <c r="C108" s="48"/>
      <c r="D108" s="70"/>
      <c r="E108" s="56"/>
      <c r="F108" s="52">
        <f>SUM(F106:F107)*B106</f>
        <v>0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</row>
    <row r="109" spans="1:90" x14ac:dyDescent="0.25">
      <c r="A109" s="100" t="s">
        <v>60</v>
      </c>
      <c r="B109" s="99">
        <v>2.3300000000000001E-2</v>
      </c>
      <c r="C109" s="22" t="s">
        <v>186</v>
      </c>
      <c r="D109" s="76"/>
      <c r="E109" s="40">
        <v>10</v>
      </c>
      <c r="F109" s="15">
        <f>IF(D109=Q$176,E109,0)</f>
        <v>0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</row>
    <row r="110" spans="1:90" x14ac:dyDescent="0.25">
      <c r="A110" s="102"/>
      <c r="B110" s="99"/>
      <c r="C110" s="22" t="s">
        <v>187</v>
      </c>
      <c r="D110" s="76"/>
      <c r="E110" s="40">
        <v>5</v>
      </c>
      <c r="F110" s="15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</row>
    <row r="111" spans="1:90" x14ac:dyDescent="0.25">
      <c r="A111" s="102"/>
      <c r="B111" s="99"/>
      <c r="C111" s="22" t="s">
        <v>188</v>
      </c>
      <c r="D111" s="76"/>
      <c r="E111" s="24">
        <v>5</v>
      </c>
      <c r="F111" s="15">
        <f>IF(D111=Q$176,E111,0)</f>
        <v>0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</row>
    <row r="112" spans="1:90" s="58" customFormat="1" ht="15.75" thickBot="1" x14ac:dyDescent="0.3">
      <c r="A112" s="57"/>
      <c r="B112" s="50"/>
      <c r="C112" s="48"/>
      <c r="D112" s="70"/>
      <c r="E112" s="49"/>
      <c r="F112" s="52">
        <f>SUM(F109:F111)*B109</f>
        <v>0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</row>
    <row r="113" spans="1:90" x14ac:dyDescent="0.25">
      <c r="A113" s="109" t="s">
        <v>61</v>
      </c>
      <c r="B113" s="99">
        <v>2.3300000000000001E-2</v>
      </c>
      <c r="C113" s="22" t="s">
        <v>189</v>
      </c>
      <c r="D113" s="76"/>
      <c r="E113" s="24">
        <v>5</v>
      </c>
      <c r="F113" s="15">
        <f>IF(D113=Q$176,E113,0)</f>
        <v>0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</row>
    <row r="114" spans="1:90" x14ac:dyDescent="0.25">
      <c r="A114" s="110"/>
      <c r="B114" s="99"/>
      <c r="C114" s="22" t="s">
        <v>190</v>
      </c>
      <c r="D114" s="76"/>
      <c r="E114" s="24">
        <v>5</v>
      </c>
      <c r="F114" s="15">
        <f>IF(D114=Q$176,E114,0)</f>
        <v>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</row>
    <row r="115" spans="1:90" x14ac:dyDescent="0.25">
      <c r="A115" s="110"/>
      <c r="B115" s="99"/>
      <c r="C115" s="22" t="s">
        <v>191</v>
      </c>
      <c r="D115" s="76"/>
      <c r="E115" s="24">
        <v>5</v>
      </c>
      <c r="F115" s="15">
        <f>IF(D115=Q$176,E115,0)</f>
        <v>0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</row>
    <row r="116" spans="1:90" x14ac:dyDescent="0.25">
      <c r="A116" s="110"/>
      <c r="B116" s="99"/>
      <c r="C116" s="22" t="s">
        <v>192</v>
      </c>
      <c r="D116" s="76"/>
      <c r="E116" s="24">
        <v>5</v>
      </c>
      <c r="F116" s="15">
        <f>IF(D116=Q$176,E116,0)</f>
        <v>0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</row>
    <row r="117" spans="1:90" s="58" customFormat="1" ht="15.75" thickBot="1" x14ac:dyDescent="0.3">
      <c r="A117" s="57"/>
      <c r="B117" s="50"/>
      <c r="C117" s="48"/>
      <c r="D117" s="70"/>
      <c r="E117" s="49"/>
      <c r="F117" s="52">
        <f>SUM(F113:F116)*B113</f>
        <v>0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</row>
    <row r="118" spans="1:90" x14ac:dyDescent="0.25">
      <c r="A118" s="100" t="s">
        <v>62</v>
      </c>
      <c r="B118" s="99">
        <v>2.3300000000000001E-2</v>
      </c>
      <c r="C118" s="22" t="s">
        <v>193</v>
      </c>
      <c r="D118" s="76"/>
      <c r="E118" s="24">
        <v>10</v>
      </c>
      <c r="F118" s="15">
        <f>IF(D118=Q$176,E118,0)</f>
        <v>0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</row>
    <row r="119" spans="1:90" x14ac:dyDescent="0.25">
      <c r="A119" s="102"/>
      <c r="B119" s="99"/>
      <c r="C119" s="22" t="s">
        <v>194</v>
      </c>
      <c r="D119" s="76"/>
      <c r="E119" s="24">
        <v>5</v>
      </c>
      <c r="F119" s="15">
        <f>IF(D119=Q$176,E119,0)</f>
        <v>0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</row>
    <row r="120" spans="1:90" x14ac:dyDescent="0.25">
      <c r="A120" s="102"/>
      <c r="B120" s="99"/>
      <c r="C120" s="22" t="s">
        <v>195</v>
      </c>
      <c r="D120" s="76"/>
      <c r="E120" s="24">
        <v>5</v>
      </c>
      <c r="F120" s="15">
        <f>IF(D120=Q$176,E120,0)</f>
        <v>0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</row>
    <row r="121" spans="1:90" s="58" customFormat="1" ht="15.75" thickBot="1" x14ac:dyDescent="0.3">
      <c r="A121" s="57"/>
      <c r="B121" s="50"/>
      <c r="C121" s="48"/>
      <c r="D121" s="70"/>
      <c r="E121" s="56"/>
      <c r="F121" s="52">
        <f>SUM(F118:F120)*B118</f>
        <v>0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</row>
    <row r="122" spans="1:90" x14ac:dyDescent="0.25">
      <c r="A122" s="100" t="s">
        <v>63</v>
      </c>
      <c r="B122" s="99">
        <v>2.3300000000000001E-2</v>
      </c>
      <c r="C122" s="22" t="s">
        <v>196</v>
      </c>
      <c r="D122" s="76"/>
      <c r="E122" s="39">
        <v>5</v>
      </c>
      <c r="F122" s="15">
        <f>IF(D122=Q$176,E122,0)</f>
        <v>0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</row>
    <row r="123" spans="1:90" x14ac:dyDescent="0.25">
      <c r="A123" s="102"/>
      <c r="B123" s="99"/>
      <c r="C123" s="22" t="s">
        <v>197</v>
      </c>
      <c r="D123" s="76"/>
      <c r="E123" s="40">
        <v>5</v>
      </c>
      <c r="F123" s="15">
        <f>IF(D123=Q$176,E123,0)</f>
        <v>0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</row>
    <row r="124" spans="1:90" x14ac:dyDescent="0.25">
      <c r="A124" s="102"/>
      <c r="B124" s="99"/>
      <c r="C124" s="22" t="s">
        <v>198</v>
      </c>
      <c r="D124" s="76"/>
      <c r="E124" s="24">
        <v>5</v>
      </c>
      <c r="F124" s="15">
        <f>IF(D124=Q$176,E124,0)</f>
        <v>0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</row>
    <row r="125" spans="1:90" x14ac:dyDescent="0.25">
      <c r="A125" s="102"/>
      <c r="B125" s="99"/>
      <c r="C125" s="22" t="s">
        <v>199</v>
      </c>
      <c r="D125" s="76"/>
      <c r="E125" s="24">
        <v>5</v>
      </c>
      <c r="F125" s="15">
        <f>IF(D125=Q$176,E125,0)</f>
        <v>0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</row>
    <row r="126" spans="1:90" ht="15.75" thickBot="1" x14ac:dyDescent="0.3">
      <c r="A126" s="57"/>
      <c r="B126" s="50"/>
      <c r="C126" s="48"/>
      <c r="D126" s="70"/>
      <c r="E126" s="56"/>
      <c r="F126" s="52">
        <f>SUM(F122:F125)*B122</f>
        <v>0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</row>
    <row r="127" spans="1:90" x14ac:dyDescent="0.25">
      <c r="A127" s="100" t="s">
        <v>64</v>
      </c>
      <c r="B127" s="99">
        <v>2.3300000000000001E-2</v>
      </c>
      <c r="C127" s="22" t="s">
        <v>200</v>
      </c>
      <c r="D127" s="76"/>
      <c r="E127" s="40">
        <v>5</v>
      </c>
      <c r="F127" s="15">
        <f>IF(D127=Q$176,E127,0)</f>
        <v>0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</row>
    <row r="128" spans="1:90" x14ac:dyDescent="0.25">
      <c r="A128" s="102"/>
      <c r="B128" s="99"/>
      <c r="C128" s="22" t="s">
        <v>142</v>
      </c>
      <c r="D128" s="76"/>
      <c r="E128" s="24">
        <v>5</v>
      </c>
      <c r="F128" s="15">
        <f>IF(D128=Q$176,E128,0)</f>
        <v>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</row>
    <row r="129" spans="1:90" x14ac:dyDescent="0.25">
      <c r="A129" s="102"/>
      <c r="B129" s="99"/>
      <c r="C129" s="22" t="s">
        <v>201</v>
      </c>
      <c r="D129" s="76"/>
      <c r="E129" s="24">
        <v>5</v>
      </c>
      <c r="F129" s="15">
        <f>IF(D129=Q$176,E129,0)</f>
        <v>0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</row>
    <row r="130" spans="1:90" ht="15.75" thickBot="1" x14ac:dyDescent="0.3">
      <c r="A130" s="57"/>
      <c r="B130" s="50"/>
      <c r="C130" s="48"/>
      <c r="D130" s="70"/>
      <c r="E130" s="49"/>
      <c r="F130" s="52">
        <f>SUM(F127:F129)*B127</f>
        <v>0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</row>
    <row r="131" spans="1:90" x14ac:dyDescent="0.25">
      <c r="A131" s="100" t="s">
        <v>67</v>
      </c>
      <c r="B131" s="99">
        <v>2.3300000000000001E-2</v>
      </c>
      <c r="C131" s="22" t="s">
        <v>202</v>
      </c>
      <c r="D131" s="76"/>
      <c r="E131" s="24">
        <v>5</v>
      </c>
      <c r="F131" s="15">
        <f>IF(D131=Q$176,E131,0)</f>
        <v>0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</row>
    <row r="132" spans="1:90" x14ac:dyDescent="0.25">
      <c r="A132" s="102"/>
      <c r="B132" s="99"/>
      <c r="C132" s="22" t="s">
        <v>203</v>
      </c>
      <c r="D132" s="76"/>
      <c r="E132" s="24">
        <v>5</v>
      </c>
      <c r="F132" s="15">
        <f>IF(D132=Q$176,E132,0)</f>
        <v>0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</row>
    <row r="133" spans="1:90" x14ac:dyDescent="0.25">
      <c r="A133" s="102"/>
      <c r="B133" s="99"/>
      <c r="C133" s="22" t="s">
        <v>204</v>
      </c>
      <c r="D133" s="76"/>
      <c r="E133" s="24">
        <v>5</v>
      </c>
      <c r="F133" s="15">
        <f>IF(D133=Q$176,E133,0)</f>
        <v>0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</row>
    <row r="134" spans="1:90" s="58" customFormat="1" ht="15.75" thickBot="1" x14ac:dyDescent="0.3">
      <c r="A134" s="57"/>
      <c r="B134" s="50"/>
      <c r="C134" s="48"/>
      <c r="D134" s="70"/>
      <c r="E134" s="49"/>
      <c r="F134" s="52">
        <f>SUM(F131:F133)*B131</f>
        <v>0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</row>
    <row r="135" spans="1:90" x14ac:dyDescent="0.25">
      <c r="A135" s="100" t="s">
        <v>69</v>
      </c>
      <c r="B135" s="99">
        <v>2.3300000000000001E-2</v>
      </c>
      <c r="C135" s="22" t="s">
        <v>205</v>
      </c>
      <c r="D135" s="76"/>
      <c r="E135" s="24">
        <v>5</v>
      </c>
      <c r="F135" s="15">
        <f t="shared" ref="F135:F142" si="3">IF(D135=Q$176,E135,0)</f>
        <v>0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</row>
    <row r="136" spans="1:90" x14ac:dyDescent="0.25">
      <c r="A136" s="102"/>
      <c r="B136" s="99"/>
      <c r="C136" s="22" t="s">
        <v>206</v>
      </c>
      <c r="D136" s="76"/>
      <c r="E136" s="24">
        <v>5</v>
      </c>
      <c r="F136" s="15">
        <f t="shared" si="3"/>
        <v>0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</row>
    <row r="137" spans="1:90" x14ac:dyDescent="0.25">
      <c r="A137" s="102"/>
      <c r="B137" s="99"/>
      <c r="C137" s="22" t="s">
        <v>207</v>
      </c>
      <c r="D137" s="76"/>
      <c r="E137" s="24">
        <v>10</v>
      </c>
      <c r="F137" s="15">
        <f t="shared" si="3"/>
        <v>0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</row>
    <row r="138" spans="1:90" x14ac:dyDescent="0.25">
      <c r="A138" s="102"/>
      <c r="B138" s="99"/>
      <c r="C138" s="22" t="s">
        <v>208</v>
      </c>
      <c r="D138" s="76"/>
      <c r="E138" s="24">
        <v>5</v>
      </c>
      <c r="F138" s="15">
        <f t="shared" si="3"/>
        <v>0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</row>
    <row r="139" spans="1:90" x14ac:dyDescent="0.25">
      <c r="A139" s="102"/>
      <c r="B139" s="99"/>
      <c r="C139" s="22" t="s">
        <v>209</v>
      </c>
      <c r="D139" s="76"/>
      <c r="E139" s="39">
        <v>5</v>
      </c>
      <c r="F139" s="15">
        <f t="shared" si="3"/>
        <v>0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</row>
    <row r="140" spans="1:90" x14ac:dyDescent="0.25">
      <c r="A140" s="102"/>
      <c r="B140" s="99"/>
      <c r="C140" s="22" t="s">
        <v>210</v>
      </c>
      <c r="D140" s="76"/>
      <c r="E140" s="40">
        <v>5</v>
      </c>
      <c r="F140" s="15">
        <f t="shared" si="3"/>
        <v>0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</row>
    <row r="141" spans="1:90" x14ac:dyDescent="0.25">
      <c r="A141" s="102"/>
      <c r="B141" s="99"/>
      <c r="C141" s="22" t="s">
        <v>211</v>
      </c>
      <c r="D141" s="76"/>
      <c r="E141" s="24">
        <v>10</v>
      </c>
      <c r="F141" s="15">
        <f t="shared" si="3"/>
        <v>0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</row>
    <row r="142" spans="1:90" x14ac:dyDescent="0.25">
      <c r="A142" s="102"/>
      <c r="B142" s="99"/>
      <c r="C142" s="22" t="s">
        <v>212</v>
      </c>
      <c r="D142" s="76"/>
      <c r="E142" s="24">
        <v>5</v>
      </c>
      <c r="F142" s="15">
        <f t="shared" si="3"/>
        <v>0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</row>
    <row r="143" spans="1:90" ht="15.75" thickBot="1" x14ac:dyDescent="0.3">
      <c r="A143" s="57"/>
      <c r="B143" s="50"/>
      <c r="C143" s="48"/>
      <c r="D143" s="70"/>
      <c r="E143" s="56"/>
      <c r="F143" s="52">
        <f>SUM(F135:F142)*B135</f>
        <v>0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</row>
    <row r="144" spans="1:90" x14ac:dyDescent="0.25">
      <c r="A144" s="83" t="s">
        <v>70</v>
      </c>
      <c r="B144" s="99">
        <v>2.3300000000000001E-2</v>
      </c>
      <c r="C144" s="22" t="s">
        <v>213</v>
      </c>
      <c r="D144" s="76"/>
      <c r="E144" s="40">
        <v>5</v>
      </c>
      <c r="F144" s="15">
        <f>IF(D144=Q$176,E144,0)</f>
        <v>0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</row>
    <row r="145" spans="1:90" x14ac:dyDescent="0.25">
      <c r="A145" s="86"/>
      <c r="B145" s="99"/>
      <c r="C145" s="22" t="s">
        <v>214</v>
      </c>
      <c r="D145" s="76"/>
      <c r="E145" s="24">
        <v>5</v>
      </c>
      <c r="F145" s="15">
        <f>IF(D145=Q$176,E145,0)</f>
        <v>0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</row>
    <row r="146" spans="1:90" s="58" customFormat="1" ht="15.75" thickBot="1" x14ac:dyDescent="0.3">
      <c r="A146" s="57"/>
      <c r="B146" s="50"/>
      <c r="C146" s="48"/>
      <c r="D146" s="70"/>
      <c r="E146" s="49"/>
      <c r="F146" s="52">
        <f>SUM(F144:F145)*B144</f>
        <v>0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</row>
    <row r="147" spans="1:90" ht="15.75" thickBot="1" x14ac:dyDescent="0.3">
      <c r="A147" s="42" t="s">
        <v>71</v>
      </c>
      <c r="B147" s="44">
        <v>2.3300000000000001E-2</v>
      </c>
      <c r="C147" s="38" t="s">
        <v>215</v>
      </c>
      <c r="D147" s="76"/>
      <c r="E147" s="24">
        <v>5</v>
      </c>
      <c r="F147" s="15">
        <f>IF(D147=Q$176,E147,0)</f>
        <v>0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</row>
    <row r="148" spans="1:90" s="58" customFormat="1" ht="15.75" thickBot="1" x14ac:dyDescent="0.3">
      <c r="A148" s="53"/>
      <c r="B148" s="54"/>
      <c r="C148" s="56"/>
      <c r="D148" s="70"/>
      <c r="E148" s="49"/>
      <c r="F148" s="52">
        <f>SUM(F147)*B147</f>
        <v>0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</row>
    <row r="149" spans="1:90" x14ac:dyDescent="0.25">
      <c r="A149" s="100" t="s">
        <v>72</v>
      </c>
      <c r="B149" s="99">
        <v>2.3300000000000001E-2</v>
      </c>
      <c r="C149" s="22" t="s">
        <v>216</v>
      </c>
      <c r="D149" s="76"/>
      <c r="E149" s="24">
        <v>5</v>
      </c>
      <c r="F149" s="15">
        <f>IF(D149=Q$176,E149,0)</f>
        <v>0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</row>
    <row r="150" spans="1:90" x14ac:dyDescent="0.25">
      <c r="A150" s="102"/>
      <c r="B150" s="99"/>
      <c r="C150" s="22" t="s">
        <v>217</v>
      </c>
      <c r="D150" s="76"/>
      <c r="E150" s="24">
        <v>5</v>
      </c>
      <c r="F150" s="15">
        <f>IF(D150=Q$176,E150,0)</f>
        <v>0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</row>
    <row r="151" spans="1:90" s="58" customFormat="1" ht="15.75" thickBot="1" x14ac:dyDescent="0.3">
      <c r="A151" s="57"/>
      <c r="B151" s="50"/>
      <c r="C151" s="48"/>
      <c r="D151" s="70"/>
      <c r="E151" s="49"/>
      <c r="F151" s="52">
        <f>SUM(F149:F150)*B149</f>
        <v>0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</row>
    <row r="152" spans="1:90" x14ac:dyDescent="0.25">
      <c r="A152" s="100" t="s">
        <v>73</v>
      </c>
      <c r="B152" s="99">
        <v>2.3300000000000001E-2</v>
      </c>
      <c r="C152" s="22" t="s">
        <v>218</v>
      </c>
      <c r="D152" s="76"/>
      <c r="E152" s="24">
        <v>10</v>
      </c>
      <c r="F152" s="15">
        <f>IF(D152=Q$176,E152,0)</f>
        <v>0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</row>
    <row r="153" spans="1:90" x14ac:dyDescent="0.25">
      <c r="A153" s="102"/>
      <c r="B153" s="99"/>
      <c r="C153" s="22" t="s">
        <v>219</v>
      </c>
      <c r="D153" s="76"/>
      <c r="E153" s="24">
        <v>5</v>
      </c>
      <c r="F153" s="15">
        <f>IF(D153=Q$176,E153,0)</f>
        <v>0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</row>
    <row r="154" spans="1:90" x14ac:dyDescent="0.25">
      <c r="A154" s="102"/>
      <c r="B154" s="99"/>
      <c r="C154" s="22" t="s">
        <v>220</v>
      </c>
      <c r="D154" s="76"/>
      <c r="E154" s="24">
        <v>5</v>
      </c>
      <c r="F154" s="15">
        <f>IF(D154=Q$176,E154,0)</f>
        <v>0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</row>
    <row r="155" spans="1:90" s="58" customFormat="1" ht="15.75" thickBot="1" x14ac:dyDescent="0.3">
      <c r="A155" s="57"/>
      <c r="B155" s="50"/>
      <c r="C155" s="48"/>
      <c r="D155" s="70"/>
      <c r="E155" s="49"/>
      <c r="F155" s="52">
        <f>SUM(F152:F154)*B152</f>
        <v>0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</row>
    <row r="156" spans="1:90" x14ac:dyDescent="0.25">
      <c r="A156" s="100" t="s">
        <v>74</v>
      </c>
      <c r="B156" s="99">
        <v>2.3300000000000001E-2</v>
      </c>
      <c r="C156" s="22" t="s">
        <v>221</v>
      </c>
      <c r="D156" s="76"/>
      <c r="E156" s="24">
        <v>5</v>
      </c>
      <c r="F156" s="15">
        <f>IF(D156=Q$176,E156,0)</f>
        <v>0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</row>
    <row r="157" spans="1:90" x14ac:dyDescent="0.25">
      <c r="A157" s="102"/>
      <c r="B157" s="99"/>
      <c r="C157" s="22" t="s">
        <v>222</v>
      </c>
      <c r="D157" s="76"/>
      <c r="E157" s="24">
        <v>5</v>
      </c>
      <c r="F157" s="15">
        <f>IF(D157=Q$176,E157,0)</f>
        <v>0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</row>
    <row r="158" spans="1:90" x14ac:dyDescent="0.25">
      <c r="A158" s="102"/>
      <c r="B158" s="99"/>
      <c r="C158" s="22" t="s">
        <v>223</v>
      </c>
      <c r="D158" s="76"/>
      <c r="E158" s="39">
        <v>5</v>
      </c>
      <c r="F158" s="15">
        <f>IF(D158=Q$176,E158,0)</f>
        <v>0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</row>
    <row r="159" spans="1:90" x14ac:dyDescent="0.25">
      <c r="A159" s="102"/>
      <c r="B159" s="99"/>
      <c r="C159" s="22" t="s">
        <v>224</v>
      </c>
      <c r="D159" s="76"/>
      <c r="E159" s="40">
        <v>5</v>
      </c>
      <c r="F159" s="15">
        <f>IF(D159=Q$176,E159,0)</f>
        <v>0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</row>
    <row r="160" spans="1:90" s="58" customFormat="1" ht="15.75" thickBot="1" x14ac:dyDescent="0.3">
      <c r="A160" s="57"/>
      <c r="B160" s="50"/>
      <c r="C160" s="48"/>
      <c r="D160" s="70"/>
      <c r="E160" s="59"/>
      <c r="F160" s="52">
        <f>SUM(F156:F159)*B156</f>
        <v>0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</row>
    <row r="161" spans="1:90" x14ac:dyDescent="0.25">
      <c r="A161" s="100" t="s">
        <v>76</v>
      </c>
      <c r="B161" s="99">
        <v>2.3300000000000001E-2</v>
      </c>
      <c r="C161" s="22" t="s">
        <v>225</v>
      </c>
      <c r="D161" s="76"/>
      <c r="E161" s="24">
        <v>5</v>
      </c>
      <c r="F161" s="15">
        <f>IF(D161=Q$176,E161,0)</f>
        <v>0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</row>
    <row r="162" spans="1:90" x14ac:dyDescent="0.25">
      <c r="A162" s="102"/>
      <c r="B162" s="99"/>
      <c r="C162" s="22" t="s">
        <v>226</v>
      </c>
      <c r="D162" s="76"/>
      <c r="E162" s="24">
        <v>5</v>
      </c>
      <c r="F162" s="15">
        <f>IF(D162=Q$176,E162,0)</f>
        <v>0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</row>
    <row r="163" spans="1:90" x14ac:dyDescent="0.25">
      <c r="A163" s="102"/>
      <c r="B163" s="99"/>
      <c r="C163" s="22" t="s">
        <v>227</v>
      </c>
      <c r="D163" s="76"/>
      <c r="E163" s="40">
        <v>5</v>
      </c>
      <c r="F163" s="15">
        <f>IF(D163=Q$176,E163,0)</f>
        <v>0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</row>
    <row r="164" spans="1:90" s="58" customFormat="1" x14ac:dyDescent="0.25">
      <c r="A164" s="57"/>
      <c r="B164" s="50"/>
      <c r="C164" s="48"/>
      <c r="D164" s="70"/>
      <c r="E164" s="59"/>
      <c r="F164" s="52">
        <f>SUM(F161:F163)*B161</f>
        <v>0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</row>
    <row r="165" spans="1:90" x14ac:dyDescent="0.25">
      <c r="A165" s="87" t="s">
        <v>79</v>
      </c>
      <c r="B165" s="84">
        <v>2.3300000000000001E-2</v>
      </c>
      <c r="C165" s="88" t="s">
        <v>228</v>
      </c>
      <c r="D165" s="76"/>
      <c r="E165" s="40">
        <v>5</v>
      </c>
      <c r="F165" s="15">
        <f>IF(D165=Q$176,E165,0)</f>
        <v>0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</row>
    <row r="166" spans="1:90" s="58" customFormat="1" x14ac:dyDescent="0.25">
      <c r="A166" s="62"/>
      <c r="B166" s="54"/>
      <c r="C166" s="55"/>
      <c r="D166" s="70"/>
      <c r="E166" s="59"/>
      <c r="F166" s="52">
        <f>SUM(F165)*B165</f>
        <v>0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</row>
    <row r="167" spans="1:90" x14ac:dyDescent="0.25">
      <c r="A167" s="87" t="s">
        <v>81</v>
      </c>
      <c r="B167" s="84">
        <v>2.3300000000000001E-2</v>
      </c>
      <c r="C167" s="22" t="s">
        <v>229</v>
      </c>
      <c r="D167" s="76"/>
      <c r="E167" s="24">
        <v>5</v>
      </c>
      <c r="F167" s="15">
        <f>IF(D167=Q$176,E167,0)</f>
        <v>0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</row>
    <row r="168" spans="1:90" s="58" customFormat="1" x14ac:dyDescent="0.25">
      <c r="A168" s="63"/>
      <c r="B168" s="64"/>
      <c r="C168" s="48"/>
      <c r="D168" s="70"/>
      <c r="E168" s="49"/>
      <c r="F168" s="52">
        <f>SUM(F167)*B167</f>
        <v>0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</row>
    <row r="169" spans="1:90" ht="15.75" thickBot="1" x14ac:dyDescent="0.3">
      <c r="A169" s="87" t="s">
        <v>84</v>
      </c>
      <c r="B169" s="84">
        <v>2.3300000000000001E-2</v>
      </c>
      <c r="C169" s="22" t="s">
        <v>230</v>
      </c>
      <c r="D169" s="76"/>
      <c r="E169" s="24">
        <v>5</v>
      </c>
      <c r="F169" s="15">
        <f>IF(D169=Q$176,E169,0)</f>
        <v>0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</row>
    <row r="170" spans="1:90" s="58" customFormat="1" x14ac:dyDescent="0.25">
      <c r="A170" s="68"/>
      <c r="B170" s="64"/>
      <c r="C170" s="48"/>
      <c r="D170" s="70"/>
      <c r="E170" s="49"/>
      <c r="F170" s="52">
        <f>SUM(F169)*B169</f>
        <v>0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</row>
    <row r="171" spans="1:90" x14ac:dyDescent="0.25">
      <c r="A171" s="111" t="s">
        <v>254</v>
      </c>
      <c r="B171" s="99">
        <v>2.3300000000000001E-2</v>
      </c>
      <c r="C171" s="22" t="s">
        <v>231</v>
      </c>
      <c r="D171" s="76"/>
      <c r="E171" s="24">
        <v>5</v>
      </c>
      <c r="F171" s="15">
        <f>IF(D171=Q$176,E171,0)</f>
        <v>0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</row>
    <row r="172" spans="1:90" x14ac:dyDescent="0.25">
      <c r="A172" s="112"/>
      <c r="B172" s="99"/>
      <c r="C172" s="22" t="s">
        <v>232</v>
      </c>
      <c r="D172" s="76"/>
      <c r="E172" s="24">
        <v>5</v>
      </c>
      <c r="F172" s="15">
        <f>IF(D172=Q$176,E172,0)</f>
        <v>0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</row>
    <row r="173" spans="1:90" x14ac:dyDescent="0.25">
      <c r="A173" s="113"/>
      <c r="B173" s="99"/>
      <c r="C173" s="22" t="s">
        <v>233</v>
      </c>
      <c r="D173" s="76"/>
      <c r="E173" s="24">
        <v>5</v>
      </c>
      <c r="F173" s="15">
        <f>IF(D173=Q$176,E173,0)</f>
        <v>0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</row>
    <row r="174" spans="1:90" x14ac:dyDescent="0.25">
      <c r="A174" s="65"/>
      <c r="B174" s="50"/>
      <c r="C174" s="66"/>
      <c r="D174" s="66"/>
      <c r="E174" s="54"/>
      <c r="F174" s="67">
        <f>SUM(F171:F173)</f>
        <v>0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</row>
    <row r="175" spans="1:90" x14ac:dyDescent="0.25">
      <c r="F175" s="69">
        <f>SUM(F174,F170,F168,F166,F164,F160,F155,F151,F148,F146,F143,F134,F130,F126,F121,F117,F112,F108,F105,F103,F57,F53,F29,F34,F38,F45,F48,F50,F25,F20,F16,F13,F11,F8,F62,F66,F71,F75,F78,F82,F87,F91,F100)*3.2187</f>
        <v>0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</row>
    <row r="176" spans="1:90" x14ac:dyDescent="0.25"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 t="s">
        <v>235</v>
      </c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</row>
    <row r="177" spans="7:90" x14ac:dyDescent="0.25"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 t="s">
        <v>234</v>
      </c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</row>
    <row r="178" spans="7:90" x14ac:dyDescent="0.25"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</row>
  </sheetData>
  <mergeCells count="71">
    <mergeCell ref="A156:A159"/>
    <mergeCell ref="B156:B159"/>
    <mergeCell ref="A161:A163"/>
    <mergeCell ref="B161:B163"/>
    <mergeCell ref="A171:A173"/>
    <mergeCell ref="B171:B173"/>
    <mergeCell ref="A135:A142"/>
    <mergeCell ref="B135:B142"/>
    <mergeCell ref="B131:B133"/>
    <mergeCell ref="A152:A154"/>
    <mergeCell ref="A149:A150"/>
    <mergeCell ref="B149:B150"/>
    <mergeCell ref="B152:B154"/>
    <mergeCell ref="A131:A133"/>
    <mergeCell ref="B113:B116"/>
    <mergeCell ref="A122:A125"/>
    <mergeCell ref="B122:B125"/>
    <mergeCell ref="B118:B120"/>
    <mergeCell ref="A127:A129"/>
    <mergeCell ref="B127:B129"/>
    <mergeCell ref="A118:A120"/>
    <mergeCell ref="A113:A116"/>
    <mergeCell ref="A106:A107"/>
    <mergeCell ref="B106:B107"/>
    <mergeCell ref="A109:A111"/>
    <mergeCell ref="B109:B111"/>
    <mergeCell ref="A101:A102"/>
    <mergeCell ref="A88:A90"/>
    <mergeCell ref="B88:B90"/>
    <mergeCell ref="A92:A99"/>
    <mergeCell ref="B92:B99"/>
    <mergeCell ref="B101:B102"/>
    <mergeCell ref="B76:B77"/>
    <mergeCell ref="A79:A81"/>
    <mergeCell ref="B79:B81"/>
    <mergeCell ref="B83:B86"/>
    <mergeCell ref="A83:A86"/>
    <mergeCell ref="B39:B44"/>
    <mergeCell ref="B35:B37"/>
    <mergeCell ref="B30:B33"/>
    <mergeCell ref="A30:A33"/>
    <mergeCell ref="B26:B28"/>
    <mergeCell ref="A26:A28"/>
    <mergeCell ref="A35:A37"/>
    <mergeCell ref="A39:A44"/>
    <mergeCell ref="B2:B7"/>
    <mergeCell ref="B9:B10"/>
    <mergeCell ref="A2:A7"/>
    <mergeCell ref="A9:A10"/>
    <mergeCell ref="A21:A24"/>
    <mergeCell ref="B21:B24"/>
    <mergeCell ref="A17:A19"/>
    <mergeCell ref="B17:B19"/>
    <mergeCell ref="A14:A15"/>
    <mergeCell ref="B14:B15"/>
    <mergeCell ref="B51:B52"/>
    <mergeCell ref="B46:B47"/>
    <mergeCell ref="B54:B56"/>
    <mergeCell ref="B144:B145"/>
    <mergeCell ref="A46:A47"/>
    <mergeCell ref="A51:A52"/>
    <mergeCell ref="A54:A56"/>
    <mergeCell ref="A58:A61"/>
    <mergeCell ref="A72:A74"/>
    <mergeCell ref="B58:B61"/>
    <mergeCell ref="A63:A65"/>
    <mergeCell ref="B63:B65"/>
    <mergeCell ref="A67:A70"/>
    <mergeCell ref="B67:B70"/>
    <mergeCell ref="B72:B74"/>
    <mergeCell ref="A76:A77"/>
  </mergeCells>
  <phoneticPr fontId="15" type="noConversion"/>
  <dataValidations count="1">
    <dataValidation type="list" allowBlank="1" showInputMessage="1" showErrorMessage="1" sqref="D2:D174" xr:uid="{928861A9-3D10-473B-98C8-E16820CB67D1}">
      <formula1>$Q$176:$Q$177</formula1>
    </dataValidation>
  </dataValidations>
  <pageMargins left="0.7" right="0.7" top="0.75" bottom="0.75" header="0.3" footer="0.3"/>
  <pageSetup paperSize="9" scale="7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7E789CC5EA5740B31DE2DE86F3E63A" ma:contentTypeVersion="12" ma:contentTypeDescription="Criar um novo documento." ma:contentTypeScope="" ma:versionID="6a57e75136760bce9732f7c73163b632">
  <xsd:schema xmlns:xsd="http://www.w3.org/2001/XMLSchema" xmlns:xs="http://www.w3.org/2001/XMLSchema" xmlns:p="http://schemas.microsoft.com/office/2006/metadata/properties" xmlns:ns2="2b5a68b7-61d6-4f36-a273-eb888e61bae7" xmlns:ns3="ca1df266-5dce-4e13-9406-4281146e4600" targetNamespace="http://schemas.microsoft.com/office/2006/metadata/properties" ma:root="true" ma:fieldsID="d5129e2b705cb8fe70fb168eb4afa4c1" ns2:_="" ns3:_="">
    <xsd:import namespace="2b5a68b7-61d6-4f36-a273-eb888e61bae7"/>
    <xsd:import namespace="ca1df266-5dce-4e13-9406-4281146e4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a68b7-61d6-4f36-a273-eb888e61b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m" ma:readOnly="false" ma:fieldId="{5cf76f15-5ced-4ddc-b409-7134ff3c332f}" ma:taxonomyMulti="true" ma:sspId="b3e102b3-554b-40c1-83ad-016bde029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df266-5dce-4e13-9406-4281146e460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a547614-6df6-4932-b5a6-51d51dbb0b61}" ma:internalName="TaxCatchAll" ma:showField="CatchAllData" ma:web="ca1df266-5dce-4e13-9406-4281146e46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5a68b7-61d6-4f36-a273-eb888e61bae7">
      <Terms xmlns="http://schemas.microsoft.com/office/infopath/2007/PartnerControls"/>
    </lcf76f155ced4ddcb4097134ff3c332f>
    <TaxCatchAll xmlns="ca1df266-5dce-4e13-9406-4281146e46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0 D A A B Q S w M E F A A C A A g A l 3 r x V g o p c w m n A A A A + Q A A A B I A H A B D b 2 5 m a W c v U G F j a 2 F n Z S 5 4 b W w g o h g A K K A U A A A A A A A A A A A A A A A A A A A A A A A A A A A A h c 8 x D o I w G A X g q 5 D u t L U a I + S n D K 6 S k G i M a 1 M q N E I h t F j u 5 u C R v I I k i r o 5 v p d v e O 9 x u 0 M 6 N n V w V b 3 V r U n Q A l M U K C P b Q p s y Q Y M 7 h x u U c s i F v I h S B R M 2 N h 5 t k a D K u S 4 m x H u P / R K 3 f U k Y p Q t y y n Z 7 W a l G o A / W / 3 G o j X X C S I U 4 H F 9 j O M P R C q 8 Z i z C d L J C 5 h 0 y b r 2 H T Z E y B / J S w H W o 3 9 I p 3 L s w P Q O Y I 5 H 2 D P w F Q S w M E F A A C A A g A l 3 r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6 8 V Z p L 9 l 1 p A A A A N o A A A A T A B w A R m 9 y b X V s Y X M v U 2 V j d G l v b j E u b S C i G A A o o B Q A A A A A A A A A A A A A A A A A A A A A A A A A A A B t j T 0 L g z A Q h v d A / k N I F w s i O I t D k a 7 t 0 E A H c Y h 6 b c U k J 8 k J F v G / N 8 W O v e W F 9 + O 5 A B 0 N 6 M R t 1 7 z g j L P w 0 h 5 6 o X Q L R u e i F A a I M x H v 6 o c n 2 O i c l w 5 M V s 3 e g 6 M 7 + r F F H J P j W l + 0 h V L + p r L Z 6 g o d x U 6 T 7 o S D V M O E 4 m Q I v O 5 R R l Y s G 8 i U 1 y 4 8 0 N s K z W y d e k 8 Q k v 1 f u q 7 y 6 7 p I T A X F R B A s t G 1 H z g b 3 n 1 t 8 A F B L A Q I t A B Q A A g A I A J d 6 8 V Y K K X M J p w A A A P k A A A A S A A A A A A A A A A A A A A A A A A A A A A B D b 2 5 m a W c v U G F j a 2 F n Z S 5 4 b W x Q S w E C L Q A U A A I A C A C X e v F W D 8 r p q 6 Q A A A D p A A A A E w A A A A A A A A A A A A A A A A D z A A A A W 0 N v b n R l b n R f V H l w Z X N d L n h t b F B L A Q I t A B Q A A g A I A J d 6 8 V Z p L 9 l 1 p A A A A N o A A A A T A A A A A A A A A A A A A A A A A O Q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4 H A A A A A A A A n A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E 3 V D E 0 O j I w O j M 0 L j Y x N j Q 2 M j R a I i A v P j x F b n R y e S B U e X B l P S J G a W x s Q 2 9 s d W 1 u V H l w Z X M i I F Z h b H V l P S J z Q m c 9 P S I g L z 4 8 R W 5 0 c n k g V H l w Z T 0 i R m l s b E N v b H V t b k 5 h b W V z I i B W Y W x 1 Z T 0 i c 1 s m c X V v d D t D b 2 x 1 b m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9 U a X B v I E F s d G V y Y W R v L n t D b 2 x 1 b m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Y T E v V G l w b y B B b H R l c m F k b y 5 7 Q 2 9 s d W 5 h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9 P c m l n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a p i q w E Z b P R 5 1 F G b c f N B I O A A A A A A I A A A A A A A N m A A D A A A A A E A A A A M s N i 1 N e 0 P u K k G e p 8 r 8 F f 5 s A A A A A B I A A A K A A A A A Q A A A A F 2 w m Y j 7 q 3 K r O Z N 0 X L j d H P V A A A A D u X K G c Z 3 J 4 k s h p v H o l a M z H t E F f s h z i e 3 f p t y V N A a U i 0 q f c A b / d p / Q K L 4 O b x s b t 9 S R E l i v Q p q J / H K H k v r A K L / k c Q y e 9 / F N R t v m e n + G S A H l 7 R R Q A A A A g u B D 7 G Y P p 8 3 E D k N 2 7 H Y g H N b u X 4 Q = = < / D a t a M a s h u p > 
</file>

<file path=customXml/itemProps1.xml><?xml version="1.0" encoding="utf-8"?>
<ds:datastoreItem xmlns:ds="http://schemas.openxmlformats.org/officeDocument/2006/customXml" ds:itemID="{6BDDC9BF-D87C-4604-844F-5CE619691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a68b7-61d6-4f36-a273-eb888e61bae7"/>
    <ds:schemaRef ds:uri="ca1df266-5dce-4e13-9406-4281146e4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A2474-F862-4419-BD88-0E00976A9B19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ca1df266-5dce-4e13-9406-4281146e4600"/>
    <ds:schemaRef ds:uri="http://purl.org/dc/elements/1.1/"/>
    <ds:schemaRef ds:uri="http://schemas.microsoft.com/office/infopath/2007/PartnerControls"/>
    <ds:schemaRef ds:uri="2b5a68b7-61d6-4f36-a273-eb888e61bae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DF46BA-FB9A-4FE7-9B2F-F8054C7B9B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6171A9-3630-4787-B378-80C380AFF0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</vt:i4>
      </vt:variant>
    </vt:vector>
  </HeadingPairs>
  <TitlesOfParts>
    <vt:vector size="6" baseType="lpstr">
      <vt:lpstr>CAPA</vt:lpstr>
      <vt:lpstr>INSTRUÇÕES</vt:lpstr>
      <vt:lpstr>PREÇO</vt:lpstr>
      <vt:lpstr>GARANTIA</vt:lpstr>
      <vt:lpstr>REQUISITOS VALORIZADOS</vt:lpstr>
      <vt:lpstr>CAPA!Área_de_Impressão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2023-09-04T10:14:09Z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0x010100CA7E789CC5EA5740B31DE2DE86F3E63A</vt:lpwstr>
  </property>
  <property fmtid="{D5CDD505-2E9C-101B-9397-08002B2CF9AE}" pid="3" name="MediaServiceImageTags">
    <vt:lpwstr/>
  </property>
</Properties>
</file>